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ord.Contabilidad\Documents\Archivos 2021\Cuenta Pública 2021\Cuenta Pública 2021\Cuenta Pública Anual 2021\"/>
    </mc:Choice>
  </mc:AlternateContent>
  <bookViews>
    <workbookView xWindow="0" yWindow="0" windowWidth="20490" windowHeight="7665" tabRatio="885"/>
  </bookViews>
  <sheets>
    <sheet name="COG" sheetId="6" r:id="rId1"/>
    <sheet name="CA" sheetId="7" r:id="rId2"/>
    <sheet name="CFG" sheetId="8" r:id="rId3"/>
    <sheet name="CTG" sheetId="9" r:id="rId4"/>
  </sheets>
  <definedNames>
    <definedName name="_xlnm._FilterDatabase" localSheetId="0" hidden="1">COG!$A$3:$H$76</definedName>
  </definedNames>
  <calcPr calcId="162913" concurrentCalc="0"/>
</workbook>
</file>

<file path=xl/calcChain.xml><?xml version="1.0" encoding="utf-8"?>
<calcChain xmlns="http://schemas.openxmlformats.org/spreadsheetml/2006/main">
  <c r="E6" i="9" l="1"/>
  <c r="H6" i="9"/>
  <c r="H16" i="9"/>
  <c r="G16" i="9"/>
  <c r="F16" i="9"/>
  <c r="E16" i="9"/>
  <c r="D16" i="9"/>
  <c r="C16" i="9"/>
  <c r="E20" i="8"/>
  <c r="H20" i="8"/>
  <c r="H16" i="8"/>
  <c r="H42" i="8"/>
  <c r="G16" i="8"/>
  <c r="G42" i="8"/>
  <c r="F16" i="8"/>
  <c r="F42" i="8"/>
  <c r="E16" i="8"/>
  <c r="E42" i="8"/>
  <c r="D16" i="8"/>
  <c r="D42" i="8"/>
  <c r="C16" i="8"/>
  <c r="C42" i="8"/>
  <c r="E59" i="7"/>
  <c r="H59" i="7"/>
  <c r="H73" i="7"/>
  <c r="G73" i="7"/>
  <c r="F73" i="7"/>
  <c r="E73" i="7"/>
  <c r="D73" i="7"/>
  <c r="C73" i="7"/>
  <c r="E49" i="7"/>
  <c r="H49" i="7"/>
  <c r="H51" i="7"/>
  <c r="G51" i="7"/>
  <c r="F51" i="7"/>
  <c r="E51" i="7"/>
  <c r="D51" i="7"/>
  <c r="C51" i="7"/>
  <c r="E6" i="7"/>
  <c r="H6" i="7"/>
  <c r="E7" i="7"/>
  <c r="H7" i="7"/>
  <c r="E8" i="7"/>
  <c r="H8" i="7"/>
  <c r="E9" i="7"/>
  <c r="H9" i="7"/>
  <c r="E10" i="7"/>
  <c r="H10" i="7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E18" i="7"/>
  <c r="H18" i="7"/>
  <c r="E19" i="7"/>
  <c r="H19" i="7"/>
  <c r="E20" i="7"/>
  <c r="H20" i="7"/>
  <c r="E21" i="7"/>
  <c r="H21" i="7"/>
  <c r="E22" i="7"/>
  <c r="H22" i="7"/>
  <c r="E23" i="7"/>
  <c r="H23" i="7"/>
  <c r="E24" i="7"/>
  <c r="H24" i="7"/>
  <c r="E25" i="7"/>
  <c r="H25" i="7"/>
  <c r="E26" i="7"/>
  <c r="H26" i="7"/>
  <c r="E27" i="7"/>
  <c r="H27" i="7"/>
  <c r="E28" i="7"/>
  <c r="H28" i="7"/>
  <c r="E29" i="7"/>
  <c r="H29" i="7"/>
  <c r="E30" i="7"/>
  <c r="H30" i="7"/>
  <c r="E31" i="7"/>
  <c r="H31" i="7"/>
  <c r="E32" i="7"/>
  <c r="H32" i="7"/>
  <c r="E33" i="7"/>
  <c r="H33" i="7"/>
  <c r="E34" i="7"/>
  <c r="H34" i="7"/>
  <c r="E35" i="7"/>
  <c r="H35" i="7"/>
  <c r="H37" i="7"/>
  <c r="G37" i="7"/>
  <c r="F37" i="7"/>
  <c r="E37" i="7"/>
  <c r="D37" i="7"/>
  <c r="C37" i="7"/>
  <c r="H49" i="6"/>
  <c r="H47" i="6"/>
  <c r="H45" i="6"/>
  <c r="H44" i="6"/>
  <c r="H37" i="6"/>
  <c r="H32" i="6"/>
  <c r="H31" i="6"/>
  <c r="H30" i="6"/>
  <c r="H29" i="6"/>
  <c r="H28" i="6"/>
  <c r="H27" i="6"/>
  <c r="H26" i="6"/>
  <c r="H25" i="6"/>
  <c r="H24" i="6"/>
  <c r="H22" i="6"/>
  <c r="H21" i="6"/>
  <c r="H20" i="6"/>
  <c r="H19" i="6"/>
  <c r="H18" i="6"/>
  <c r="H17" i="6"/>
  <c r="H16" i="6"/>
  <c r="H15" i="6"/>
  <c r="H14" i="6"/>
  <c r="H12" i="6"/>
  <c r="H11" i="6"/>
  <c r="H10" i="6"/>
  <c r="H9" i="6"/>
  <c r="H8" i="6"/>
  <c r="H7" i="6"/>
  <c r="H6" i="6"/>
  <c r="E32" i="6"/>
  <c r="H23" i="6"/>
  <c r="H5" i="6"/>
  <c r="H13" i="6"/>
  <c r="H33" i="6"/>
  <c r="H43" i="6"/>
  <c r="H77" i="6"/>
  <c r="G5" i="6"/>
  <c r="G13" i="6"/>
  <c r="G23" i="6"/>
  <c r="G33" i="6"/>
  <c r="G43" i="6"/>
  <c r="G77" i="6"/>
  <c r="F5" i="6"/>
  <c r="F13" i="6"/>
  <c r="F23" i="6"/>
  <c r="F33" i="6"/>
  <c r="F43" i="6"/>
  <c r="F77" i="6"/>
  <c r="E14" i="6"/>
  <c r="E15" i="6"/>
  <c r="E16" i="6"/>
  <c r="E17" i="6"/>
  <c r="E18" i="6"/>
  <c r="E19" i="6"/>
  <c r="E20" i="6"/>
  <c r="E21" i="6"/>
  <c r="E22" i="6"/>
  <c r="E13" i="6"/>
  <c r="E24" i="6"/>
  <c r="E25" i="6"/>
  <c r="E26" i="6"/>
  <c r="E27" i="6"/>
  <c r="E28" i="6"/>
  <c r="E29" i="6"/>
  <c r="E30" i="6"/>
  <c r="E31" i="6"/>
  <c r="E23" i="6"/>
  <c r="E37" i="6"/>
  <c r="E33" i="6"/>
  <c r="E44" i="6"/>
  <c r="E45" i="6"/>
  <c r="E47" i="6"/>
  <c r="E49" i="6"/>
  <c r="E52" i="6"/>
  <c r="E43" i="6"/>
  <c r="E77" i="6"/>
  <c r="D13" i="6"/>
  <c r="D23" i="6"/>
  <c r="D33" i="6"/>
  <c r="D43" i="6"/>
  <c r="D77" i="6"/>
  <c r="C77" i="6"/>
  <c r="E5" i="6"/>
  <c r="E12" i="6"/>
  <c r="E11" i="6"/>
  <c r="E10" i="6"/>
  <c r="E9" i="6"/>
  <c r="E8" i="6"/>
  <c r="E7" i="6"/>
  <c r="E6" i="6"/>
  <c r="C23" i="6"/>
  <c r="D5" i="6"/>
  <c r="C5" i="6"/>
  <c r="C13" i="6"/>
  <c r="C43" i="6"/>
  <c r="C33" i="6"/>
</calcChain>
</file>

<file path=xl/sharedStrings.xml><?xml version="1.0" encoding="utf-8"?>
<sst xmlns="http://schemas.openxmlformats.org/spreadsheetml/2006/main" count="226" uniqueCount="165">
  <si>
    <t>Otros Servicios Generales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</si>
  <si>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</si>
  <si>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</si>
  <si>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</si>
  <si>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</si>
  <si>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</si>
  <si>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</si>
  <si>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</si>
  <si>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</si>
  <si>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</si>
  <si>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</si>
  <si>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</si>
  <si>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</si>
  <si>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</si>
  <si>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</si>
  <si>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</si>
  <si>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</si>
  <si>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</si>
  <si>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</si>
  <si>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</si>
  <si>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</si>
  <si>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</si>
  <si>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</si>
  <si>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</si>
  <si>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</si>
  <si>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</si>
  <si>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</si>
  <si>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</si>
  <si>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</si>
  <si>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</si>
  <si>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</si>
  <si>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</si>
  <si>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</si>
  <si>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</si>
  <si>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</si>
  <si>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</si>
  <si>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</si>
  <si>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</si>
  <si>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</si>
  <si>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</si>
  <si>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</si>
  <si>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</si>
  <si>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</si>
  <si>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</si>
  <si>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</si>
  <si>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</si>
  <si>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</si>
  <si>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</si>
  <si>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</si>
  <si>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</si>
  <si>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</si>
  <si>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</si>
  <si>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</si>
  <si>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</si>
  <si>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</si>
  <si>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</si>
  <si>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</si>
  <si>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</si>
  <si>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</si>
  <si>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</si>
  <si>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</si>
  <si>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</si>
  <si>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</si>
  <si>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</si>
  <si>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</si>
  <si>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</si>
  <si>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</si>
  <si>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</si>
  <si>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</si>
  <si>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</si>
  <si>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</si>
  <si>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</si>
  <si>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</si>
  <si>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</si>
  <si>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</si>
  <si>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</si>
  <si>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</si>
  <si>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</si>
  <si>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</si>
  <si>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</si>
  <si>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</si>
  <si>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</si>
  <si>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</si>
  <si>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Bajo protesta de decir verdad declaramos que los Estados Financieros y sus notas, son razonablemente correctos y son responsabilidad del emisor.</t>
  </si>
  <si>
    <t>Comisión Municipal de Cultura Física y Deporte de León, Guanajuato
Estado Analítico del Ejercicio del Presupuesto de Egresos
Clasificación por Objeto del Gasto (Capítulo y Concepto)
Del 1 de Enero al 31 de Diciembre 2021</t>
  </si>
  <si>
    <t>Comisión Municipal de Cultura Física y Deporte de León, Guanajuato.
Estado Analítico del Ejercicio del Presupuesto de Egresos
Clasificación Administrativa
Del 1 de Enero al 31 de Diciembre 2021</t>
  </si>
  <si>
    <t>ADMINISTRACION DE BIENES Y RECURSOS FINA</t>
  </si>
  <si>
    <t>INFORMATICA Y PROGRAMACION</t>
  </si>
  <si>
    <t>CAPACITACION CONTINUA</t>
  </si>
  <si>
    <t>PROTECCION CIVIL</t>
  </si>
  <si>
    <t>OPERACION DE DEPORTE SELECTIVO</t>
  </si>
  <si>
    <t>OLIMPIADA Y PARA OLIMPIADA NACIONAL</t>
  </si>
  <si>
    <t>CIENCIAS APLICADAS AL DEPORTE</t>
  </si>
  <si>
    <t>METODOLOGIA DEL ENTRENAMIENTO</t>
  </si>
  <si>
    <t>GESTION Y ATENCION CIUDADNA A TRAVEZ</t>
  </si>
  <si>
    <t>PROGRAMAS DE INNOVACION</t>
  </si>
  <si>
    <t>OPERACION DE EVENTOS Y MERCADOTECNIA</t>
  </si>
  <si>
    <t>COMUNICACION SOCIAL</t>
  </si>
  <si>
    <t>APOYO A EVENTOS DEPORTIVOS</t>
  </si>
  <si>
    <t>MERCADOTECNIA</t>
  </si>
  <si>
    <t>MARATON LEON</t>
  </si>
  <si>
    <t>CULTURA FISICA Y RECREACION</t>
  </si>
  <si>
    <t>PERSONAS CON DISCAPACIDAD</t>
  </si>
  <si>
    <t>ACTIVACION FISICA EN MINIDEPORTIVAS</t>
  </si>
  <si>
    <t>ESCUELAS DE INICIO AL DEPORTE UNIDADES</t>
  </si>
  <si>
    <t>ACTIVACION FISICA ESCOLAR Y LABORAL</t>
  </si>
  <si>
    <t>OPERACION DE INFRAESTRUCTURA</t>
  </si>
  <si>
    <t>MANTENIMIENTO UD ANTONIO TOTA CARBAJAL</t>
  </si>
  <si>
    <t>MANTENIMIENTO UD EFM</t>
  </si>
  <si>
    <t>MANTENIMIENTO UD LUIS I RODRIGUEZ</t>
  </si>
  <si>
    <t>MANTENIMIENTO UNIDAD CHAPALITA</t>
  </si>
  <si>
    <t>MANTENIMMIENTO UNIDAD PARQUE DEL ARBOL</t>
  </si>
  <si>
    <t>MANTENIMIENTO UD JESUS RODRIGUEZ GAONA</t>
  </si>
  <si>
    <t>MANTENIMIENTO UD NUEVO MILENIO</t>
  </si>
  <si>
    <t>MANTENIMIENTO UD PARQUE HILAMAS</t>
  </si>
  <si>
    <t>RECREACION Y VINCULACION SOCIAL</t>
  </si>
  <si>
    <t>Gobierno (Federal/Estatal/Municipal) de Guanajuato
Estado Analítico del Ejercicio del Presupuesto de Egresos
Clasificación Administrativa
Del 1 de Enero al 30 de Septiembre 2021</t>
  </si>
  <si>
    <t>Poder Ejecutivo</t>
  </si>
  <si>
    <t>Poder Legislativo</t>
  </si>
  <si>
    <t>Poder Judicial</t>
  </si>
  <si>
    <t>Órganos Autónomos</t>
  </si>
  <si>
    <t>Sector Paraestatal del Gobierno (Federal/Estatal/Municipal) de Guanajuato
Estado Analítico del Ejercicio del Presupuesto de Egresos
Clasificación Administrativa
Del 1 de Enero al 30 de Septiembre 2021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</si>
  <si>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</si>
  <si>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</si>
  <si>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</si>
  <si>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</si>
  <si>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</si>
  <si>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Finanacieras No Monetarias con Participacion Estatal Mayoritaria</t>
  </si>
  <si>
    <t>Fideicomisos Financieros Públicos con Participación Estatal Mayoritaria</t>
  </si>
  <si>
    <t>Comisión Municipal de Cultura Física y Deporte de León, Guanajuato.
Estado Analítico del Ejercicio del Presupuesto de Egresos
Clasificación Funcional (Finalidad y Función)
Del 1 de Enero al 31 de Diciembre 2021</t>
  </si>
  <si>
    <t>Gobierno</t>
  </si>
  <si>
    <t>Legislación</t>
  </si>
  <si>
    <t>Justicia</t>
  </si>
  <si>
    <t>Coordinación de la Politica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</si>
  <si>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</si>
  <si>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</si>
  <si>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</si>
  <si>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</si>
  <si>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</si>
  <si>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</si>
  <si>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</si>
  <si>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</si>
  <si>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</si>
  <si>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</si>
  <si>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</si>
  <si>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</si>
  <si>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</si>
  <si>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</si>
  <si>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</si>
  <si>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</si>
  <si>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</si>
  <si>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</si>
  <si>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</si>
  <si>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</si>
  <si>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</si>
  <si>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</si>
  <si>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</si>
  <si>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</si>
  <si>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</si>
  <si>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</si>
  <si>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</si>
  <si>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Comisión Municipal de Cultura Física y Deporte de León, Guanajuato
Estado Analítico del Ejercicio del Presupuesto de Egresos
Clasificación Económica (por Tipo de Gasto)
Del 1 de Enero al 31 de Diciembre 2021</t>
  </si>
  <si>
    <t>Gasto Corriente</t>
  </si>
  <si>
    <t>Gasto de Capital</t>
  </si>
  <si>
    <t>Amortización de la Deuda y Disminución de Pasivos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</si>
</sst>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70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2" fillId="0" borderId="0" xfId="8" applyFont="1" applyAlignment="1" applyProtection="1">
      <alignment vertical="top"/>
    </xf>
    <xf numFmtId="3" fontId="6" fillId="0" borderId="14" xfId="0" applyNumberFormat="1" applyFont="1" applyFill="1" applyBorder="1" applyProtection="1">
      <protection locked="0"/>
    </xf>
    <xf numFmtId="3" fontId="2" fillId="0" borderId="14" xfId="0" applyNumberFormat="1" applyFont="1" applyFill="1" applyBorder="1" applyProtection="1">
      <protection locked="0"/>
    </xf>
    <xf numFmtId="3" fontId="2" fillId="0" borderId="13" xfId="0" applyNumberFormat="1" applyFont="1" applyFill="1" applyBorder="1" applyProtection="1">
      <protection locked="0"/>
    </xf>
    <xf numFmtId="3" fontId="6" fillId="0" borderId="12" xfId="0" applyNumberFormat="1" applyFont="1" applyFill="1" applyBorder="1" applyProtection="1">
      <protection locked="0"/>
    </xf>
    <xf numFmtId="3" fontId="6" fillId="0" borderId="13" xfId="0" applyNumberFormat="1" applyFont="1" applyFill="1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vertical="center"/>
      <protection locked="0"/>
    </xf>
    <xf numFmtId="3" fontId="0" fillId="0" borderId="14" xfId="0" applyNumberFormat="1" applyFill="1" applyBorder="1" applyAlignment="1" applyProtection="1">
      <alignment vertical="center"/>
      <protection locked="0"/>
    </xf>
    <xf numFmtId="3" fontId="0" fillId="0" borderId="14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3" fontId="6" fillId="0" borderId="8" xfId="0" applyNumberFormat="1" applyFont="1" applyFill="1" applyBorder="1" applyProtection="1">
      <protection locked="0"/>
    </xf>
    <xf numFmtId="0" fontId="0" fillId="0" borderId="2" xfId="0" applyBorder="1" applyProtection="1">
      <protection locked="0"/>
    </xf>
    <xf numFmtId="0" fontId="0" fillId="0" borderId="15" xfId="0" applyBorder="1" applyProtection="1">
      <protection locked="0"/>
    </xf>
    <xf numFmtId="4" fontId="0" fillId="0" borderId="12" xfId="0" applyNumberFormat="1" applyBorder="1" applyProtection="1">
      <protection locked="0"/>
    </xf>
    <xf numFmtId="0" fontId="0" fillId="0" borderId="0" xfId="0" applyBorder="1" applyProtection="1">
      <protection locked="0"/>
    </xf>
    <xf numFmtId="4" fontId="0" fillId="0" borderId="14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13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0" xfId="0" applyFont="1" applyProtection="1"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4" fontId="2" fillId="0" borderId="12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wrapText="1"/>
    </xf>
    <xf numFmtId="4" fontId="2" fillId="0" borderId="14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6" fillId="0" borderId="9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0" fontId="2" fillId="0" borderId="0" xfId="0" applyFont="1" applyBorder="1" applyProtection="1"/>
    <xf numFmtId="0" fontId="2" fillId="0" borderId="12" xfId="0" applyFont="1" applyBorder="1" applyProtection="1">
      <protection locked="0"/>
    </xf>
    <xf numFmtId="3" fontId="2" fillId="0" borderId="14" xfId="0" applyNumberFormat="1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6" xfId="0" applyFont="1" applyBorder="1" applyProtection="1"/>
    <xf numFmtId="0" fontId="2" fillId="0" borderId="13" xfId="0" applyFont="1" applyBorder="1" applyProtection="1">
      <protection locked="0"/>
    </xf>
    <xf numFmtId="0" fontId="6" fillId="0" borderId="5" xfId="0" applyFont="1" applyFill="1" applyBorder="1" applyProtection="1">
      <protection locked="0"/>
    </xf>
    <xf numFmtId="3" fontId="2" fillId="0" borderId="8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2" xfId="9" applyNumberFormat="1" applyFont="1" applyFill="1" applyBorder="1" applyAlignment="1">
      <alignment horizontal="center" vertical="center" wrapText="1"/>
    </xf>
    <xf numFmtId="4" fontId="6" fillId="2" borderId="13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249620</xdr:colOff>
      <xdr:row>83</xdr:row>
      <xdr:rowOff>91965</xdr:rowOff>
    </xdr:from>
    <xdr:to>
      <xdr:col>7</xdr:col>
      <xdr:colOff>753545</xdr:colOff>
      <xdr:row>89</xdr:row>
      <xdr:rowOff>127148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9620" y="12743793"/>
          <a:ext cx="9772735" cy="9022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79</xdr:row>
      <xdr:rowOff>144517</xdr:rowOff>
    </xdr:from>
    <xdr:to>
      <xdr:col>7</xdr:col>
      <xdr:colOff>1042580</xdr:colOff>
      <xdr:row>86</xdr:row>
      <xdr:rowOff>35182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224" y="14024741"/>
          <a:ext cx="9772735" cy="9022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7</xdr:col>
      <xdr:colOff>752974</xdr:colOff>
      <xdr:row>55</xdr:row>
      <xdr:rowOff>57460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326" y="7686261"/>
          <a:ext cx="9772735" cy="9022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133350</xdr:rowOff>
    </xdr:from>
    <xdr:to>
      <xdr:col>7</xdr:col>
      <xdr:colOff>850623</xdr:colOff>
      <xdr:row>28</xdr:row>
      <xdr:rowOff>104775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010025"/>
          <a:ext cx="8975448" cy="828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zoomScaleNormal="100" workbookViewId="0">
      <selection activeCell="A78" sqref="A78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9" t="s">
        <v>84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9</v>
      </c>
      <c r="B2" s="65"/>
      <c r="C2" s="59" t="s">
        <v>15</v>
      </c>
      <c r="D2" s="60"/>
      <c r="E2" s="60"/>
      <c r="F2" s="60"/>
      <c r="G2" s="61"/>
      <c r="H2" s="62" t="s">
        <v>14</v>
      </c>
    </row>
    <row r="3" spans="1:8" ht="24.95" customHeight="1" x14ac:dyDescent="0.2">
      <c r="A3" s="66"/>
      <c r="B3" s="67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63"/>
    </row>
    <row r="4" spans="1:8" x14ac:dyDescent="0.2">
      <c r="A4" s="68"/>
      <c r="B4" s="69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11" t="s">
        <v>16</v>
      </c>
      <c r="B5" s="4"/>
      <c r="C5" s="16">
        <f>SUM(C6:C12)</f>
        <v>43143917</v>
      </c>
      <c r="D5" s="16">
        <f t="shared" ref="D5:H5" si="0">SUM(D6:D12)</f>
        <v>1368126.4900000002</v>
      </c>
      <c r="E5" s="16">
        <f>SUM(E6:E12)</f>
        <v>44512043.489999995</v>
      </c>
      <c r="F5" s="16">
        <f t="shared" si="0"/>
        <v>44288999.899999999</v>
      </c>
      <c r="G5" s="16">
        <f t="shared" si="0"/>
        <v>44288999.899999999</v>
      </c>
      <c r="H5" s="16">
        <f t="shared" si="0"/>
        <v>223043.59000000032</v>
      </c>
    </row>
    <row r="6" spans="1:8" x14ac:dyDescent="0.2">
      <c r="A6" s="2"/>
      <c r="B6" s="8" t="s">
        <v>25</v>
      </c>
      <c r="C6" s="14">
        <v>13096494</v>
      </c>
      <c r="D6" s="14">
        <v>865007.39</v>
      </c>
      <c r="E6" s="14">
        <f>+C6+D6</f>
        <v>13961501.390000001</v>
      </c>
      <c r="F6" s="14">
        <v>13917261.02</v>
      </c>
      <c r="G6" s="14">
        <v>13917261.02</v>
      </c>
      <c r="H6" s="14">
        <f>+E6-F6</f>
        <v>44240.370000001043</v>
      </c>
    </row>
    <row r="7" spans="1:8" x14ac:dyDescent="0.2">
      <c r="A7" s="2"/>
      <c r="B7" s="8" t="s">
        <v>26</v>
      </c>
      <c r="C7" s="14">
        <v>10329355</v>
      </c>
      <c r="D7" s="14">
        <v>515883.86</v>
      </c>
      <c r="E7" s="14">
        <f t="shared" ref="E7:E12" si="1">+C7+D7</f>
        <v>10845238.859999999</v>
      </c>
      <c r="F7" s="14">
        <v>10722122.34</v>
      </c>
      <c r="G7" s="14">
        <v>10722122.34</v>
      </c>
      <c r="H7" s="14">
        <f t="shared" ref="H7:H12" si="2">+E7-F7</f>
        <v>123116.51999999955</v>
      </c>
    </row>
    <row r="8" spans="1:8" x14ac:dyDescent="0.2">
      <c r="A8" s="2"/>
      <c r="B8" s="8" t="s">
        <v>27</v>
      </c>
      <c r="C8" s="14">
        <v>3461171</v>
      </c>
      <c r="D8" s="14">
        <v>562861.82999999996</v>
      </c>
      <c r="E8" s="14">
        <f t="shared" si="1"/>
        <v>4024032.83</v>
      </c>
      <c r="F8" s="14">
        <v>4021839.23</v>
      </c>
      <c r="G8" s="14">
        <v>4021839.23</v>
      </c>
      <c r="H8" s="14">
        <f t="shared" si="2"/>
        <v>2193.6000000000931</v>
      </c>
    </row>
    <row r="9" spans="1:8" x14ac:dyDescent="0.2">
      <c r="A9" s="2"/>
      <c r="B9" s="8" t="s">
        <v>1</v>
      </c>
      <c r="C9" s="14">
        <v>4760487</v>
      </c>
      <c r="D9" s="14">
        <v>-119401.69</v>
      </c>
      <c r="E9" s="14">
        <f t="shared" si="1"/>
        <v>4641085.3099999996</v>
      </c>
      <c r="F9" s="14">
        <v>4623559.05</v>
      </c>
      <c r="G9" s="14">
        <v>4623559.05</v>
      </c>
      <c r="H9" s="14">
        <f t="shared" si="2"/>
        <v>17526.259999999776</v>
      </c>
    </row>
    <row r="10" spans="1:8" x14ac:dyDescent="0.2">
      <c r="A10" s="2"/>
      <c r="B10" s="8" t="s">
        <v>28</v>
      </c>
      <c r="C10" s="14">
        <v>10082810</v>
      </c>
      <c r="D10" s="14">
        <v>682825.1</v>
      </c>
      <c r="E10" s="14">
        <f t="shared" si="1"/>
        <v>10765635.1</v>
      </c>
      <c r="F10" s="14">
        <v>10730068.26</v>
      </c>
      <c r="G10" s="14">
        <v>10730068.26</v>
      </c>
      <c r="H10" s="14">
        <f t="shared" si="2"/>
        <v>35566.839999999851</v>
      </c>
    </row>
    <row r="11" spans="1:8" x14ac:dyDescent="0.2">
      <c r="A11" s="2"/>
      <c r="B11" s="8" t="s">
        <v>2</v>
      </c>
      <c r="C11" s="14">
        <v>1000000</v>
      </c>
      <c r="D11" s="14">
        <v>-1000000</v>
      </c>
      <c r="E11" s="14">
        <f t="shared" si="1"/>
        <v>0</v>
      </c>
      <c r="F11" s="14">
        <v>0</v>
      </c>
      <c r="G11" s="14">
        <v>0</v>
      </c>
      <c r="H11" s="14">
        <f t="shared" si="2"/>
        <v>0</v>
      </c>
    </row>
    <row r="12" spans="1:8" x14ac:dyDescent="0.2">
      <c r="A12" s="2"/>
      <c r="B12" s="8" t="s">
        <v>29</v>
      </c>
      <c r="C12" s="14">
        <v>413600</v>
      </c>
      <c r="D12" s="14">
        <v>-139050</v>
      </c>
      <c r="E12" s="14">
        <f t="shared" si="1"/>
        <v>274550</v>
      </c>
      <c r="F12" s="14">
        <v>274150</v>
      </c>
      <c r="G12" s="14">
        <v>274150</v>
      </c>
      <c r="H12" s="14">
        <f t="shared" si="2"/>
        <v>400</v>
      </c>
    </row>
    <row r="13" spans="1:8" x14ac:dyDescent="0.2">
      <c r="A13" s="11" t="s">
        <v>17</v>
      </c>
      <c r="B13" s="4"/>
      <c r="C13" s="13">
        <f>SUM(C14:C22)</f>
        <v>8024938</v>
      </c>
      <c r="D13" s="13">
        <f t="shared" ref="D13:H13" si="3">SUM(D14:D22)</f>
        <v>1538384.97</v>
      </c>
      <c r="E13" s="13">
        <f>SUM(E14:E22)</f>
        <v>9563322.9700000007</v>
      </c>
      <c r="F13" s="13">
        <f t="shared" si="3"/>
        <v>9196168.1500000004</v>
      </c>
      <c r="G13" s="13">
        <f t="shared" si="3"/>
        <v>8515654.8800000008</v>
      </c>
      <c r="H13" s="13">
        <f t="shared" si="3"/>
        <v>367154.82000000036</v>
      </c>
    </row>
    <row r="14" spans="1:8" x14ac:dyDescent="0.2">
      <c r="A14" s="2"/>
      <c r="B14" s="8" t="s">
        <v>30</v>
      </c>
      <c r="C14" s="14">
        <v>765676</v>
      </c>
      <c r="D14" s="14">
        <v>-54111.83</v>
      </c>
      <c r="E14" s="14">
        <f t="shared" ref="E14:E22" si="4">+C14+D14</f>
        <v>711564.17</v>
      </c>
      <c r="F14" s="14">
        <v>667028.47</v>
      </c>
      <c r="G14" s="14">
        <v>666030.46</v>
      </c>
      <c r="H14" s="14">
        <f t="shared" ref="H14:H22" si="5">+E14-F14</f>
        <v>44535.70000000007</v>
      </c>
    </row>
    <row r="15" spans="1:8" x14ac:dyDescent="0.2">
      <c r="A15" s="2"/>
      <c r="B15" s="8" t="s">
        <v>31</v>
      </c>
      <c r="C15" s="14">
        <v>68830</v>
      </c>
      <c r="D15" s="14">
        <v>85885.8</v>
      </c>
      <c r="E15" s="14">
        <f t="shared" si="4"/>
        <v>154715.79999999999</v>
      </c>
      <c r="F15" s="14">
        <v>118249.31</v>
      </c>
      <c r="G15" s="14">
        <v>118134.31</v>
      </c>
      <c r="H15" s="14">
        <f t="shared" si="5"/>
        <v>36466.489999999991</v>
      </c>
    </row>
    <row r="16" spans="1:8" x14ac:dyDescent="0.2">
      <c r="A16" s="2"/>
      <c r="B16" s="8" t="s">
        <v>32</v>
      </c>
      <c r="C16" s="14">
        <v>0</v>
      </c>
      <c r="D16" s="14">
        <v>0</v>
      </c>
      <c r="E16" s="14">
        <f t="shared" si="4"/>
        <v>0</v>
      </c>
      <c r="F16" s="14">
        <v>0</v>
      </c>
      <c r="G16" s="14">
        <v>0</v>
      </c>
      <c r="H16" s="14">
        <f t="shared" si="5"/>
        <v>0</v>
      </c>
    </row>
    <row r="17" spans="1:8" x14ac:dyDescent="0.2">
      <c r="A17" s="2"/>
      <c r="B17" s="8" t="s">
        <v>33</v>
      </c>
      <c r="C17" s="14">
        <v>2631993</v>
      </c>
      <c r="D17" s="14">
        <v>-279030.55</v>
      </c>
      <c r="E17" s="14">
        <f t="shared" si="4"/>
        <v>2352962.4500000002</v>
      </c>
      <c r="F17" s="14">
        <v>2249704.67</v>
      </c>
      <c r="G17" s="14">
        <v>2179961.7400000002</v>
      </c>
      <c r="H17" s="14">
        <f t="shared" si="5"/>
        <v>103257.78000000026</v>
      </c>
    </row>
    <row r="18" spans="1:8" x14ac:dyDescent="0.2">
      <c r="A18" s="2"/>
      <c r="B18" s="8" t="s">
        <v>34</v>
      </c>
      <c r="C18" s="14">
        <v>1297169</v>
      </c>
      <c r="D18" s="14">
        <v>139721.4</v>
      </c>
      <c r="E18" s="14">
        <f t="shared" si="4"/>
        <v>1436890.4</v>
      </c>
      <c r="F18" s="14">
        <v>1401757.14</v>
      </c>
      <c r="G18" s="14">
        <v>1401757.14</v>
      </c>
      <c r="H18" s="14">
        <f t="shared" si="5"/>
        <v>35133.260000000009</v>
      </c>
    </row>
    <row r="19" spans="1:8" x14ac:dyDescent="0.2">
      <c r="A19" s="2"/>
      <c r="B19" s="8" t="s">
        <v>35</v>
      </c>
      <c r="C19" s="14">
        <v>434363</v>
      </c>
      <c r="D19" s="14">
        <v>19949.349999999999</v>
      </c>
      <c r="E19" s="14">
        <f t="shared" si="4"/>
        <v>454312.35</v>
      </c>
      <c r="F19" s="14">
        <v>394630.38</v>
      </c>
      <c r="G19" s="14">
        <v>388053.48</v>
      </c>
      <c r="H19" s="14">
        <f t="shared" si="5"/>
        <v>59681.969999999972</v>
      </c>
    </row>
    <row r="20" spans="1:8" x14ac:dyDescent="0.2">
      <c r="A20" s="2"/>
      <c r="B20" s="8" t="s">
        <v>36</v>
      </c>
      <c r="C20" s="14">
        <v>2285491</v>
      </c>
      <c r="D20" s="14">
        <v>1586526.11</v>
      </c>
      <c r="E20" s="14">
        <f t="shared" si="4"/>
        <v>3872017.1100000003</v>
      </c>
      <c r="F20" s="14">
        <v>3843295.24</v>
      </c>
      <c r="G20" s="14">
        <v>3244612.41</v>
      </c>
      <c r="H20" s="14">
        <f t="shared" si="5"/>
        <v>28721.870000000112</v>
      </c>
    </row>
    <row r="21" spans="1:8" x14ac:dyDescent="0.2">
      <c r="A21" s="2"/>
      <c r="B21" s="8" t="s">
        <v>37</v>
      </c>
      <c r="C21" s="14"/>
      <c r="D21" s="14">
        <v>0</v>
      </c>
      <c r="E21" s="14">
        <f t="shared" si="4"/>
        <v>0</v>
      </c>
      <c r="F21" s="14">
        <v>0</v>
      </c>
      <c r="G21" s="14">
        <v>0</v>
      </c>
      <c r="H21" s="14">
        <f t="shared" si="5"/>
        <v>0</v>
      </c>
    </row>
    <row r="22" spans="1:8" x14ac:dyDescent="0.2">
      <c r="A22" s="2"/>
      <c r="B22" s="8" t="s">
        <v>38</v>
      </c>
      <c r="C22" s="14">
        <v>541416</v>
      </c>
      <c r="D22" s="14">
        <v>39444.69</v>
      </c>
      <c r="E22" s="14">
        <f t="shared" si="4"/>
        <v>580860.68999999994</v>
      </c>
      <c r="F22" s="14">
        <v>521502.94</v>
      </c>
      <c r="G22" s="14">
        <v>517105.34</v>
      </c>
      <c r="H22" s="14">
        <f t="shared" si="5"/>
        <v>59357.749999999942</v>
      </c>
    </row>
    <row r="23" spans="1:8" x14ac:dyDescent="0.2">
      <c r="A23" s="11" t="s">
        <v>18</v>
      </c>
      <c r="B23" s="4"/>
      <c r="C23" s="13">
        <f>SUM(C24:C32)</f>
        <v>17116946</v>
      </c>
      <c r="D23" s="13">
        <f t="shared" ref="D23:H23" si="6">SUM(D24:D32)</f>
        <v>4035218.24</v>
      </c>
      <c r="E23" s="13">
        <f>SUM(E24:E32)</f>
        <v>21152164.240000002</v>
      </c>
      <c r="F23" s="13">
        <f t="shared" si="6"/>
        <v>19450653.460000001</v>
      </c>
      <c r="G23" s="13">
        <f t="shared" si="6"/>
        <v>19173576.079999998</v>
      </c>
      <c r="H23" s="13">
        <f t="shared" si="6"/>
        <v>1701510.7799999993</v>
      </c>
    </row>
    <row r="24" spans="1:8" x14ac:dyDescent="0.2">
      <c r="A24" s="2"/>
      <c r="B24" s="8" t="s">
        <v>39</v>
      </c>
      <c r="C24" s="14">
        <v>6531392</v>
      </c>
      <c r="D24" s="14">
        <v>-557491.03</v>
      </c>
      <c r="E24" s="14">
        <f t="shared" ref="E24:E32" si="7">+C24+D24</f>
        <v>5973900.9699999997</v>
      </c>
      <c r="F24" s="14">
        <v>5824924.4900000002</v>
      </c>
      <c r="G24" s="14">
        <v>5824924.4900000002</v>
      </c>
      <c r="H24" s="14">
        <f t="shared" ref="H24:H32" si="8">+E24-F24</f>
        <v>148976.47999999952</v>
      </c>
    </row>
    <row r="25" spans="1:8" x14ac:dyDescent="0.2">
      <c r="A25" s="2"/>
      <c r="B25" s="8" t="s">
        <v>40</v>
      </c>
      <c r="C25" s="14">
        <v>154600</v>
      </c>
      <c r="D25" s="14">
        <v>697782.97</v>
      </c>
      <c r="E25" s="14">
        <f t="shared" si="7"/>
        <v>852382.97</v>
      </c>
      <c r="F25" s="14">
        <v>842469.97</v>
      </c>
      <c r="G25" s="14">
        <v>842469.97</v>
      </c>
      <c r="H25" s="14">
        <f t="shared" si="8"/>
        <v>9913</v>
      </c>
    </row>
    <row r="26" spans="1:8" x14ac:dyDescent="0.2">
      <c r="A26" s="2"/>
      <c r="B26" s="8" t="s">
        <v>41</v>
      </c>
      <c r="C26" s="14">
        <v>4798994</v>
      </c>
      <c r="D26" s="14">
        <v>920280.22</v>
      </c>
      <c r="E26" s="14">
        <f t="shared" si="7"/>
        <v>5719274.2199999997</v>
      </c>
      <c r="F26" s="14">
        <v>5663981.5800000001</v>
      </c>
      <c r="G26" s="14">
        <v>5413981.5800000001</v>
      </c>
      <c r="H26" s="14">
        <f t="shared" si="8"/>
        <v>55292.639999999665</v>
      </c>
    </row>
    <row r="27" spans="1:8" x14ac:dyDescent="0.2">
      <c r="A27" s="2"/>
      <c r="B27" s="8" t="s">
        <v>42</v>
      </c>
      <c r="C27" s="14">
        <v>393767</v>
      </c>
      <c r="D27" s="14">
        <v>-41087.620000000003</v>
      </c>
      <c r="E27" s="14">
        <f t="shared" si="7"/>
        <v>352679.38</v>
      </c>
      <c r="F27" s="14">
        <v>352678.48</v>
      </c>
      <c r="G27" s="14">
        <v>327008.84000000003</v>
      </c>
      <c r="H27" s="14">
        <f t="shared" si="8"/>
        <v>0.90000000002328306</v>
      </c>
    </row>
    <row r="28" spans="1:8" x14ac:dyDescent="0.2">
      <c r="A28" s="2"/>
      <c r="B28" s="8" t="s">
        <v>43</v>
      </c>
      <c r="C28" s="14">
        <v>3235929</v>
      </c>
      <c r="D28" s="14">
        <v>2331683.4500000002</v>
      </c>
      <c r="E28" s="14">
        <f t="shared" si="7"/>
        <v>5567612.4500000002</v>
      </c>
      <c r="F28" s="14">
        <v>4148033.91</v>
      </c>
      <c r="G28" s="14">
        <v>4147033.91</v>
      </c>
      <c r="H28" s="14">
        <f t="shared" si="8"/>
        <v>1419578.54</v>
      </c>
    </row>
    <row r="29" spans="1:8" x14ac:dyDescent="0.2">
      <c r="A29" s="2"/>
      <c r="B29" s="8" t="s">
        <v>44</v>
      </c>
      <c r="C29" s="14">
        <v>1087904</v>
      </c>
      <c r="D29" s="14">
        <v>218669.77</v>
      </c>
      <c r="E29" s="14">
        <f t="shared" si="7"/>
        <v>1306573.77</v>
      </c>
      <c r="F29" s="14">
        <v>1276013.52</v>
      </c>
      <c r="G29" s="14">
        <v>1276013.52</v>
      </c>
      <c r="H29" s="14">
        <f t="shared" si="8"/>
        <v>30560.25</v>
      </c>
    </row>
    <row r="30" spans="1:8" x14ac:dyDescent="0.2">
      <c r="A30" s="2"/>
      <c r="B30" s="8" t="s">
        <v>45</v>
      </c>
      <c r="C30" s="14">
        <v>18988</v>
      </c>
      <c r="D30" s="14">
        <v>42260.639999999999</v>
      </c>
      <c r="E30" s="14">
        <f t="shared" si="7"/>
        <v>61248.639999999999</v>
      </c>
      <c r="F30" s="14">
        <v>49608.49</v>
      </c>
      <c r="G30" s="14">
        <v>49560.49</v>
      </c>
      <c r="H30" s="14">
        <f t="shared" si="8"/>
        <v>11640.150000000001</v>
      </c>
    </row>
    <row r="31" spans="1:8" x14ac:dyDescent="0.2">
      <c r="A31" s="2"/>
      <c r="B31" s="8" t="s">
        <v>46</v>
      </c>
      <c r="C31" s="14">
        <v>134293</v>
      </c>
      <c r="D31" s="14">
        <v>343450.31</v>
      </c>
      <c r="E31" s="14">
        <f t="shared" si="7"/>
        <v>477743.31</v>
      </c>
      <c r="F31" s="14">
        <v>472348.92</v>
      </c>
      <c r="G31" s="14">
        <v>471989.18</v>
      </c>
      <c r="H31" s="14">
        <f t="shared" si="8"/>
        <v>5394.390000000014</v>
      </c>
    </row>
    <row r="32" spans="1:8" x14ac:dyDescent="0.2">
      <c r="A32" s="2"/>
      <c r="B32" s="8" t="s">
        <v>0</v>
      </c>
      <c r="C32" s="14">
        <v>761079</v>
      </c>
      <c r="D32" s="14">
        <v>79669.53</v>
      </c>
      <c r="E32" s="14">
        <f t="shared" si="7"/>
        <v>840748.53</v>
      </c>
      <c r="F32" s="14">
        <v>820594.1</v>
      </c>
      <c r="G32" s="14">
        <v>820594.1</v>
      </c>
      <c r="H32" s="14">
        <f t="shared" si="8"/>
        <v>20154.430000000051</v>
      </c>
    </row>
    <row r="33" spans="1:8" x14ac:dyDescent="0.2">
      <c r="A33" s="11" t="s">
        <v>19</v>
      </c>
      <c r="B33" s="4"/>
      <c r="C33" s="13">
        <f>SUM(C34:C42)</f>
        <v>4291009</v>
      </c>
      <c r="D33" s="13">
        <f t="shared" ref="D33:H33" si="9">SUM(D34:D42)</f>
        <v>13202917.49</v>
      </c>
      <c r="E33" s="13">
        <f>SUM(E34:E37)</f>
        <v>17493926.490000002</v>
      </c>
      <c r="F33" s="13">
        <f t="shared" si="9"/>
        <v>17488616.239999998</v>
      </c>
      <c r="G33" s="13">
        <f t="shared" si="9"/>
        <v>17486616.239999998</v>
      </c>
      <c r="H33" s="13">
        <f t="shared" si="9"/>
        <v>5310.2500000037253</v>
      </c>
    </row>
    <row r="34" spans="1:8" x14ac:dyDescent="0.2">
      <c r="A34" s="2"/>
      <c r="B34" s="8" t="s">
        <v>47</v>
      </c>
      <c r="C34" s="14"/>
      <c r="D34" s="14"/>
      <c r="E34" s="14"/>
      <c r="F34" s="14"/>
      <c r="G34" s="14"/>
      <c r="H34" s="14"/>
    </row>
    <row r="35" spans="1:8" x14ac:dyDescent="0.2">
      <c r="A35" s="2"/>
      <c r="B35" s="8" t="s">
        <v>48</v>
      </c>
      <c r="C35" s="14"/>
      <c r="D35" s="14"/>
      <c r="E35" s="14"/>
      <c r="F35" s="14"/>
      <c r="G35" s="14"/>
      <c r="H35" s="14"/>
    </row>
    <row r="36" spans="1:8" x14ac:dyDescent="0.2">
      <c r="A36" s="2"/>
      <c r="B36" s="8" t="s">
        <v>49</v>
      </c>
      <c r="C36" s="14"/>
      <c r="D36" s="14"/>
      <c r="E36" s="14"/>
      <c r="F36" s="14"/>
      <c r="G36" s="14"/>
      <c r="H36" s="14"/>
    </row>
    <row r="37" spans="1:8" x14ac:dyDescent="0.2">
      <c r="A37" s="2"/>
      <c r="B37" s="8" t="s">
        <v>50</v>
      </c>
      <c r="C37" s="14">
        <v>4291009</v>
      </c>
      <c r="D37" s="14">
        <v>13202917.49</v>
      </c>
      <c r="E37" s="14">
        <f>+C37+D37</f>
        <v>17493926.490000002</v>
      </c>
      <c r="F37" s="14">
        <v>17488616.239999998</v>
      </c>
      <c r="G37" s="14">
        <v>17486616.239999998</v>
      </c>
      <c r="H37" s="14">
        <f>+E37-F37</f>
        <v>5310.2500000037253</v>
      </c>
    </row>
    <row r="38" spans="1:8" x14ac:dyDescent="0.2">
      <c r="A38" s="2"/>
      <c r="B38" s="8" t="s">
        <v>7</v>
      </c>
      <c r="C38" s="14"/>
      <c r="D38" s="14"/>
      <c r="E38" s="14"/>
      <c r="F38" s="14"/>
      <c r="G38" s="14"/>
      <c r="H38" s="14"/>
    </row>
    <row r="39" spans="1:8" x14ac:dyDescent="0.2">
      <c r="A39" s="2"/>
      <c r="B39" s="8" t="s">
        <v>51</v>
      </c>
      <c r="C39" s="14"/>
      <c r="D39" s="14"/>
      <c r="E39" s="14"/>
      <c r="F39" s="14"/>
      <c r="G39" s="14"/>
      <c r="H39" s="14"/>
    </row>
    <row r="40" spans="1:8" x14ac:dyDescent="0.2">
      <c r="A40" s="2"/>
      <c r="B40" s="8" t="s">
        <v>52</v>
      </c>
      <c r="C40" s="14"/>
      <c r="D40" s="14"/>
      <c r="E40" s="14"/>
      <c r="F40" s="14"/>
      <c r="G40" s="14"/>
      <c r="H40" s="14"/>
    </row>
    <row r="41" spans="1:8" x14ac:dyDescent="0.2">
      <c r="A41" s="2"/>
      <c r="B41" s="8" t="s">
        <v>3</v>
      </c>
      <c r="C41" s="14"/>
      <c r="D41" s="14"/>
      <c r="E41" s="14"/>
      <c r="F41" s="14"/>
      <c r="G41" s="14"/>
      <c r="H41" s="14"/>
    </row>
    <row r="42" spans="1:8" x14ac:dyDescent="0.2">
      <c r="A42" s="2"/>
      <c r="B42" s="8" t="s">
        <v>53</v>
      </c>
      <c r="C42" s="14"/>
      <c r="D42" s="14"/>
      <c r="E42" s="14"/>
      <c r="F42" s="14"/>
      <c r="G42" s="14"/>
      <c r="H42" s="14"/>
    </row>
    <row r="43" spans="1:8" x14ac:dyDescent="0.2">
      <c r="A43" s="11" t="s">
        <v>20</v>
      </c>
      <c r="B43" s="4"/>
      <c r="C43" s="13">
        <f>SUM(C44:C52)</f>
        <v>273000</v>
      </c>
      <c r="D43" s="13">
        <f t="shared" ref="D43:H43" si="10">SUM(D44:D52)</f>
        <v>2964834.8600000003</v>
      </c>
      <c r="E43" s="13">
        <f t="shared" si="10"/>
        <v>3237834.8600000003</v>
      </c>
      <c r="F43" s="13">
        <f t="shared" si="10"/>
        <v>2343449.17</v>
      </c>
      <c r="G43" s="13">
        <f t="shared" si="10"/>
        <v>2291964.31</v>
      </c>
      <c r="H43" s="13">
        <f t="shared" si="10"/>
        <v>894385.68000000017</v>
      </c>
    </row>
    <row r="44" spans="1:8" x14ac:dyDescent="0.2">
      <c r="A44" s="2"/>
      <c r="B44" s="8" t="s">
        <v>54</v>
      </c>
      <c r="C44" s="14"/>
      <c r="D44" s="14">
        <v>26681.01</v>
      </c>
      <c r="E44" s="14">
        <f t="shared" ref="E44:E52" si="11">+C44+D44</f>
        <v>26681.01</v>
      </c>
      <c r="F44" s="14">
        <v>25894.01</v>
      </c>
      <c r="G44" s="14">
        <v>25894.01</v>
      </c>
      <c r="H44" s="14">
        <f t="shared" ref="H44:H49" si="12">+E44-F44</f>
        <v>787</v>
      </c>
    </row>
    <row r="45" spans="1:8" x14ac:dyDescent="0.2">
      <c r="A45" s="2"/>
      <c r="B45" s="8" t="s">
        <v>55</v>
      </c>
      <c r="C45" s="14">
        <v>118000</v>
      </c>
      <c r="D45" s="14">
        <v>676803.29</v>
      </c>
      <c r="E45" s="14">
        <f t="shared" si="11"/>
        <v>794803.29</v>
      </c>
      <c r="F45" s="14">
        <v>782707.97</v>
      </c>
      <c r="G45" s="14">
        <v>731223.11</v>
      </c>
      <c r="H45" s="14">
        <f t="shared" si="12"/>
        <v>12095.320000000065</v>
      </c>
    </row>
    <row r="46" spans="1:8" x14ac:dyDescent="0.2">
      <c r="A46" s="2"/>
      <c r="B46" s="8" t="s">
        <v>56</v>
      </c>
      <c r="C46" s="14"/>
      <c r="D46" s="14"/>
      <c r="E46" s="14"/>
      <c r="F46" s="14"/>
      <c r="G46" s="14"/>
      <c r="H46" s="14"/>
    </row>
    <row r="47" spans="1:8" x14ac:dyDescent="0.2">
      <c r="A47" s="2"/>
      <c r="B47" s="8" t="s">
        <v>57</v>
      </c>
      <c r="C47" s="14"/>
      <c r="D47" s="14">
        <v>848000</v>
      </c>
      <c r="E47" s="14">
        <f t="shared" si="11"/>
        <v>848000</v>
      </c>
      <c r="F47" s="14"/>
      <c r="G47" s="14"/>
      <c r="H47" s="14">
        <f t="shared" si="12"/>
        <v>848000</v>
      </c>
    </row>
    <row r="48" spans="1:8" x14ac:dyDescent="0.2">
      <c r="A48" s="2"/>
      <c r="B48" s="8" t="s">
        <v>58</v>
      </c>
      <c r="C48" s="14"/>
      <c r="D48" s="14"/>
      <c r="E48" s="14"/>
      <c r="F48" s="14"/>
      <c r="G48" s="14"/>
      <c r="H48" s="14"/>
    </row>
    <row r="49" spans="1:8" x14ac:dyDescent="0.2">
      <c r="A49" s="2"/>
      <c r="B49" s="8" t="s">
        <v>59</v>
      </c>
      <c r="C49" s="14">
        <v>155000</v>
      </c>
      <c r="D49" s="14">
        <v>1313353.56</v>
      </c>
      <c r="E49" s="14">
        <f t="shared" si="11"/>
        <v>1468353.56</v>
      </c>
      <c r="F49" s="14">
        <v>1434850.2</v>
      </c>
      <c r="G49" s="14">
        <v>1434850.2</v>
      </c>
      <c r="H49" s="14">
        <f t="shared" si="12"/>
        <v>33503.360000000102</v>
      </c>
    </row>
    <row r="50" spans="1:8" x14ac:dyDescent="0.2">
      <c r="A50" s="2"/>
      <c r="B50" s="8" t="s">
        <v>60</v>
      </c>
      <c r="C50" s="14"/>
      <c r="D50" s="14"/>
      <c r="E50" s="14"/>
      <c r="F50" s="14"/>
      <c r="G50" s="14"/>
      <c r="H50" s="14"/>
    </row>
    <row r="51" spans="1:8" x14ac:dyDescent="0.2">
      <c r="A51" s="2"/>
      <c r="B51" s="8" t="s">
        <v>61</v>
      </c>
      <c r="C51" s="14"/>
      <c r="D51" s="14"/>
      <c r="E51" s="14"/>
      <c r="F51" s="14"/>
      <c r="G51" s="14"/>
      <c r="H51" s="14"/>
    </row>
    <row r="52" spans="1:8" x14ac:dyDescent="0.2">
      <c r="A52" s="2"/>
      <c r="B52" s="8" t="s">
        <v>62</v>
      </c>
      <c r="C52" s="14"/>
      <c r="D52" s="14">
        <v>99997</v>
      </c>
      <c r="E52" s="14">
        <f t="shared" si="11"/>
        <v>99997</v>
      </c>
      <c r="F52" s="14">
        <v>99996.99</v>
      </c>
      <c r="G52" s="14">
        <v>99996.99</v>
      </c>
      <c r="H52" s="14"/>
    </row>
    <row r="53" spans="1:8" x14ac:dyDescent="0.2">
      <c r="A53" s="11" t="s">
        <v>21</v>
      </c>
      <c r="B53" s="4"/>
      <c r="C53" s="14"/>
      <c r="D53" s="14"/>
      <c r="E53" s="14"/>
      <c r="F53" s="14"/>
      <c r="G53" s="14"/>
      <c r="H53" s="14"/>
    </row>
    <row r="54" spans="1:8" x14ac:dyDescent="0.2">
      <c r="A54" s="2"/>
      <c r="B54" s="8" t="s">
        <v>63</v>
      </c>
      <c r="C54" s="14"/>
      <c r="D54" s="14"/>
      <c r="E54" s="14"/>
      <c r="F54" s="14"/>
      <c r="G54" s="14"/>
      <c r="H54" s="14"/>
    </row>
    <row r="55" spans="1:8" x14ac:dyDescent="0.2">
      <c r="A55" s="2"/>
      <c r="B55" s="8" t="s">
        <v>64</v>
      </c>
      <c r="C55" s="14"/>
      <c r="D55" s="14"/>
      <c r="E55" s="14"/>
      <c r="F55" s="14"/>
      <c r="G55" s="14"/>
      <c r="H55" s="14"/>
    </row>
    <row r="56" spans="1:8" x14ac:dyDescent="0.2">
      <c r="A56" s="2"/>
      <c r="B56" s="8" t="s">
        <v>65</v>
      </c>
      <c r="C56" s="14"/>
      <c r="D56" s="14"/>
      <c r="E56" s="14"/>
      <c r="F56" s="14"/>
      <c r="G56" s="14"/>
      <c r="H56" s="14"/>
    </row>
    <row r="57" spans="1:8" x14ac:dyDescent="0.2">
      <c r="A57" s="11" t="s">
        <v>22</v>
      </c>
      <c r="B57" s="4"/>
      <c r="C57" s="14"/>
      <c r="D57" s="14"/>
      <c r="E57" s="14"/>
      <c r="F57" s="14"/>
      <c r="G57" s="14"/>
      <c r="H57" s="14"/>
    </row>
    <row r="58" spans="1:8" x14ac:dyDescent="0.2">
      <c r="A58" s="2"/>
      <c r="B58" s="8" t="s">
        <v>66</v>
      </c>
      <c r="C58" s="14"/>
      <c r="D58" s="14"/>
      <c r="E58" s="14"/>
      <c r="F58" s="14"/>
      <c r="G58" s="14"/>
      <c r="H58" s="14"/>
    </row>
    <row r="59" spans="1:8" x14ac:dyDescent="0.2">
      <c r="A59" s="2"/>
      <c r="B59" s="8" t="s">
        <v>67</v>
      </c>
      <c r="C59" s="14"/>
      <c r="D59" s="14"/>
      <c r="E59" s="14"/>
      <c r="F59" s="14"/>
      <c r="G59" s="14"/>
      <c r="H59" s="14"/>
    </row>
    <row r="60" spans="1:8" x14ac:dyDescent="0.2">
      <c r="A60" s="2"/>
      <c r="B60" s="8" t="s">
        <v>68</v>
      </c>
      <c r="C60" s="14"/>
      <c r="D60" s="14"/>
      <c r="E60" s="14"/>
      <c r="F60" s="14"/>
      <c r="G60" s="14"/>
      <c r="H60" s="14"/>
    </row>
    <row r="61" spans="1:8" x14ac:dyDescent="0.2">
      <c r="A61" s="2"/>
      <c r="B61" s="8" t="s">
        <v>69</v>
      </c>
      <c r="C61" s="14"/>
      <c r="D61" s="14"/>
      <c r="E61" s="14"/>
      <c r="F61" s="14"/>
      <c r="G61" s="14"/>
      <c r="H61" s="14"/>
    </row>
    <row r="62" spans="1:8" x14ac:dyDescent="0.2">
      <c r="A62" s="2"/>
      <c r="B62" s="8" t="s">
        <v>70</v>
      </c>
      <c r="C62" s="14"/>
      <c r="D62" s="14"/>
      <c r="E62" s="14"/>
      <c r="F62" s="14"/>
      <c r="G62" s="14"/>
      <c r="H62" s="14"/>
    </row>
    <row r="63" spans="1:8" x14ac:dyDescent="0.2">
      <c r="A63" s="2"/>
      <c r="B63" s="8" t="s">
        <v>71</v>
      </c>
      <c r="C63" s="14"/>
      <c r="D63" s="14"/>
      <c r="E63" s="14"/>
      <c r="F63" s="14"/>
      <c r="G63" s="14"/>
      <c r="H63" s="14"/>
    </row>
    <row r="64" spans="1:8" x14ac:dyDescent="0.2">
      <c r="A64" s="2"/>
      <c r="B64" s="8" t="s">
        <v>72</v>
      </c>
      <c r="C64" s="14"/>
      <c r="D64" s="14"/>
      <c r="E64" s="14"/>
      <c r="F64" s="14"/>
      <c r="G64" s="14"/>
      <c r="H64" s="14"/>
    </row>
    <row r="65" spans="1:8" x14ac:dyDescent="0.2">
      <c r="A65" s="11" t="s">
        <v>23</v>
      </c>
      <c r="B65" s="4"/>
      <c r="C65" s="14"/>
      <c r="D65" s="14"/>
      <c r="E65" s="14"/>
      <c r="F65" s="14"/>
      <c r="G65" s="14"/>
      <c r="H65" s="14"/>
    </row>
    <row r="66" spans="1:8" x14ac:dyDescent="0.2">
      <c r="A66" s="2"/>
      <c r="B66" s="8" t="s">
        <v>4</v>
      </c>
      <c r="C66" s="14"/>
      <c r="D66" s="14"/>
      <c r="E66" s="14"/>
      <c r="F66" s="14"/>
      <c r="G66" s="14"/>
      <c r="H66" s="14"/>
    </row>
    <row r="67" spans="1:8" x14ac:dyDescent="0.2">
      <c r="A67" s="2"/>
      <c r="B67" s="8" t="s">
        <v>5</v>
      </c>
      <c r="C67" s="14"/>
      <c r="D67" s="14"/>
      <c r="E67" s="14"/>
      <c r="F67" s="14"/>
      <c r="G67" s="14"/>
      <c r="H67" s="14"/>
    </row>
    <row r="68" spans="1:8" x14ac:dyDescent="0.2">
      <c r="A68" s="2"/>
      <c r="B68" s="8" t="s">
        <v>6</v>
      </c>
      <c r="C68" s="14"/>
      <c r="D68" s="14"/>
      <c r="E68" s="14"/>
      <c r="F68" s="14"/>
      <c r="G68" s="14"/>
      <c r="H68" s="14"/>
    </row>
    <row r="69" spans="1:8" x14ac:dyDescent="0.2">
      <c r="A69" s="11" t="s">
        <v>24</v>
      </c>
      <c r="B69" s="4"/>
      <c r="C69" s="14"/>
      <c r="D69" s="14"/>
      <c r="E69" s="14"/>
      <c r="F69" s="14"/>
      <c r="G69" s="14"/>
      <c r="H69" s="14"/>
    </row>
    <row r="70" spans="1:8" x14ac:dyDescent="0.2">
      <c r="A70" s="2"/>
      <c r="B70" s="8" t="s">
        <v>73</v>
      </c>
      <c r="C70" s="14"/>
      <c r="D70" s="14"/>
      <c r="E70" s="14"/>
      <c r="F70" s="14"/>
      <c r="G70" s="14"/>
      <c r="H70" s="14"/>
    </row>
    <row r="71" spans="1:8" x14ac:dyDescent="0.2">
      <c r="A71" s="2"/>
      <c r="B71" s="8" t="s">
        <v>74</v>
      </c>
      <c r="C71" s="14"/>
      <c r="D71" s="14"/>
      <c r="E71" s="14"/>
      <c r="F71" s="14"/>
      <c r="G71" s="14"/>
      <c r="H71" s="14"/>
    </row>
    <row r="72" spans="1:8" x14ac:dyDescent="0.2">
      <c r="A72" s="2"/>
      <c r="B72" s="8" t="s">
        <v>75</v>
      </c>
      <c r="C72" s="14"/>
      <c r="D72" s="14"/>
      <c r="E72" s="14"/>
      <c r="F72" s="14"/>
      <c r="G72" s="14"/>
      <c r="H72" s="14"/>
    </row>
    <row r="73" spans="1:8" x14ac:dyDescent="0.2">
      <c r="A73" s="2"/>
      <c r="B73" s="8" t="s">
        <v>76</v>
      </c>
      <c r="C73" s="14"/>
      <c r="D73" s="14"/>
      <c r="E73" s="14"/>
      <c r="F73" s="14"/>
      <c r="G73" s="14"/>
      <c r="H73" s="14"/>
    </row>
    <row r="74" spans="1:8" x14ac:dyDescent="0.2">
      <c r="A74" s="2"/>
      <c r="B74" s="8" t="s">
        <v>77</v>
      </c>
      <c r="C74" s="14"/>
      <c r="D74" s="14"/>
      <c r="E74" s="14"/>
      <c r="F74" s="14"/>
      <c r="G74" s="14"/>
      <c r="H74" s="14"/>
    </row>
    <row r="75" spans="1:8" x14ac:dyDescent="0.2">
      <c r="A75" s="2"/>
      <c r="B75" s="8" t="s">
        <v>78</v>
      </c>
      <c r="C75" s="14"/>
      <c r="D75" s="14"/>
      <c r="E75" s="14"/>
      <c r="F75" s="14"/>
      <c r="G75" s="14"/>
      <c r="H75" s="14"/>
    </row>
    <row r="76" spans="1:8" x14ac:dyDescent="0.2">
      <c r="A76" s="3"/>
      <c r="B76" s="9" t="s">
        <v>79</v>
      </c>
      <c r="C76" s="15"/>
      <c r="D76" s="15"/>
      <c r="E76" s="15"/>
      <c r="F76" s="15"/>
      <c r="G76" s="15"/>
      <c r="H76" s="15"/>
    </row>
    <row r="77" spans="1:8" x14ac:dyDescent="0.2">
      <c r="A77" s="5"/>
      <c r="B77" s="10" t="s">
        <v>8</v>
      </c>
      <c r="C77" s="17">
        <f>+C5+C13+C23+C33+C43</f>
        <v>72849810</v>
      </c>
      <c r="D77" s="17">
        <f t="shared" ref="D77:H77" si="13">+D5+D13+D23+D33+D43</f>
        <v>23109482.050000001</v>
      </c>
      <c r="E77" s="17">
        <f t="shared" si="13"/>
        <v>95959292.049999997</v>
      </c>
      <c r="F77" s="17">
        <f t="shared" si="13"/>
        <v>92767886.919999987</v>
      </c>
      <c r="G77" s="17">
        <f t="shared" si="13"/>
        <v>91756811.409999996</v>
      </c>
      <c r="H77" s="17">
        <f t="shared" si="13"/>
        <v>3191405.1200000038</v>
      </c>
    </row>
    <row r="78" spans="1:8" x14ac:dyDescent="0.2">
      <c r="A78" s="12"/>
    </row>
    <row r="79" spans="1:8" x14ac:dyDescent="0.2">
      <c r="A79" s="12" t="s">
        <v>83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0" orientation="portrait" r:id="rId1"/>
  <ignoredErrors>
    <ignoredError sqref="C43 C33 C13:D13 C5 D43:H43 D33 D5:E5 C23 D23 E44:E45 E37 F23:G23 E6:E12 E24:E32 F5:H5 E14:E22 F33:H33 C77:H77 E47 E49 E52 H6:H12 H14:H22 H24:H32 H37:H42 H44:H49 F13:G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5"/>
  <sheetViews>
    <sheetView showGridLines="0" zoomScale="145" zoomScaleNormal="145" workbookViewId="0">
      <selection activeCell="A10" sqref="A1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9" t="s">
        <v>85</v>
      </c>
      <c r="B1" s="60"/>
      <c r="C1" s="60"/>
      <c r="D1" s="60"/>
      <c r="E1" s="60"/>
      <c r="F1" s="60"/>
      <c r="G1" s="60"/>
      <c r="H1" s="61"/>
    </row>
    <row r="2" spans="1:8" x14ac:dyDescent="0.2">
      <c r="B2" s="18"/>
      <c r="C2" s="18"/>
      <c r="D2" s="18"/>
      <c r="E2" s="18"/>
      <c r="F2" s="18"/>
      <c r="G2" s="18"/>
      <c r="H2" s="18"/>
    </row>
    <row r="3" spans="1:8" x14ac:dyDescent="0.2">
      <c r="A3" s="64" t="s">
        <v>9</v>
      </c>
      <c r="B3" s="65"/>
      <c r="C3" s="59" t="s">
        <v>15</v>
      </c>
      <c r="D3" s="60"/>
      <c r="E3" s="60"/>
      <c r="F3" s="60"/>
      <c r="G3" s="61"/>
      <c r="H3" s="62" t="s">
        <v>14</v>
      </c>
    </row>
    <row r="4" spans="1:8" ht="24.95" customHeight="1" x14ac:dyDescent="0.2">
      <c r="A4" s="66"/>
      <c r="B4" s="67"/>
      <c r="C4" s="6" t="s">
        <v>10</v>
      </c>
      <c r="D4" s="6" t="s">
        <v>80</v>
      </c>
      <c r="E4" s="6" t="s">
        <v>11</v>
      </c>
      <c r="F4" s="6" t="s">
        <v>12</v>
      </c>
      <c r="G4" s="6" t="s">
        <v>13</v>
      </c>
      <c r="H4" s="63"/>
    </row>
    <row r="5" spans="1:8" x14ac:dyDescent="0.2">
      <c r="A5" s="68"/>
      <c r="B5" s="69"/>
      <c r="C5" s="7">
        <v>1</v>
      </c>
      <c r="D5" s="7">
        <v>2</v>
      </c>
      <c r="E5" s="7" t="s">
        <v>81</v>
      </c>
      <c r="F5" s="7">
        <v>4</v>
      </c>
      <c r="G5" s="7">
        <v>5</v>
      </c>
      <c r="H5" s="7" t="s">
        <v>82</v>
      </c>
    </row>
    <row r="6" spans="1:8" x14ac:dyDescent="0.2">
      <c r="A6" s="19" t="s">
        <v>86</v>
      </c>
      <c r="C6" s="20">
        <v>11864372</v>
      </c>
      <c r="D6" s="20">
        <v>11877023.529999999</v>
      </c>
      <c r="E6" s="20">
        <f>+C6+D6</f>
        <v>23741395.530000001</v>
      </c>
      <c r="F6" s="20">
        <v>23678260.800000001</v>
      </c>
      <c r="G6" s="20">
        <v>23619103.940000001</v>
      </c>
      <c r="H6" s="21">
        <f>+E6-F6</f>
        <v>63134.730000000447</v>
      </c>
    </row>
    <row r="7" spans="1:8" x14ac:dyDescent="0.2">
      <c r="A7" s="19" t="s">
        <v>87</v>
      </c>
      <c r="C7" s="20">
        <v>655569</v>
      </c>
      <c r="D7" s="20">
        <v>64533.25</v>
      </c>
      <c r="E7" s="20">
        <f t="shared" ref="E7:E35" si="0">+C7+D7</f>
        <v>720102.25</v>
      </c>
      <c r="F7" s="20">
        <v>717148.37</v>
      </c>
      <c r="G7" s="20">
        <v>717148.37</v>
      </c>
      <c r="H7" s="21">
        <f t="shared" ref="H7:H35" si="1">+E7-F7</f>
        <v>2953.8800000000047</v>
      </c>
    </row>
    <row r="8" spans="1:8" x14ac:dyDescent="0.2">
      <c r="A8" s="19" t="s">
        <v>88</v>
      </c>
      <c r="C8" s="20">
        <v>116306</v>
      </c>
      <c r="D8" s="20">
        <v>1480.12</v>
      </c>
      <c r="E8" s="20">
        <f t="shared" si="0"/>
        <v>117786.12</v>
      </c>
      <c r="F8" s="20">
        <v>111391.17</v>
      </c>
      <c r="G8" s="20">
        <v>111391.17</v>
      </c>
      <c r="H8" s="21">
        <f t="shared" si="1"/>
        <v>6394.9499999999971</v>
      </c>
    </row>
    <row r="9" spans="1:8" x14ac:dyDescent="0.2">
      <c r="A9" s="19" t="s">
        <v>89</v>
      </c>
      <c r="C9" s="20">
        <v>4615206</v>
      </c>
      <c r="D9" s="20">
        <v>-116746.26</v>
      </c>
      <c r="E9" s="20">
        <f t="shared" si="0"/>
        <v>4498459.74</v>
      </c>
      <c r="F9" s="20">
        <v>4496446.21</v>
      </c>
      <c r="G9" s="20">
        <v>4496446.21</v>
      </c>
      <c r="H9" s="21">
        <f t="shared" si="1"/>
        <v>2013.5300000002608</v>
      </c>
    </row>
    <row r="10" spans="1:8" x14ac:dyDescent="0.2">
      <c r="A10" s="19" t="s">
        <v>90</v>
      </c>
      <c r="C10" s="20">
        <v>4265904</v>
      </c>
      <c r="D10" s="20">
        <v>52946.7</v>
      </c>
      <c r="E10" s="20">
        <f t="shared" si="0"/>
        <v>4318850.7</v>
      </c>
      <c r="F10" s="20">
        <v>4314431</v>
      </c>
      <c r="G10" s="20">
        <v>4314431</v>
      </c>
      <c r="H10" s="21">
        <f t="shared" si="1"/>
        <v>4419.7000000001863</v>
      </c>
    </row>
    <row r="11" spans="1:8" x14ac:dyDescent="0.2">
      <c r="A11" s="19" t="s">
        <v>91</v>
      </c>
      <c r="C11" s="20">
        <v>1555185</v>
      </c>
      <c r="D11" s="20">
        <v>58380.160000000003</v>
      </c>
      <c r="E11" s="20">
        <f t="shared" si="0"/>
        <v>1613565.16</v>
      </c>
      <c r="F11" s="20">
        <v>1603332.5</v>
      </c>
      <c r="G11" s="20">
        <v>1549812.64</v>
      </c>
      <c r="H11" s="21">
        <f t="shared" si="1"/>
        <v>10232.659999999916</v>
      </c>
    </row>
    <row r="12" spans="1:8" x14ac:dyDescent="0.2">
      <c r="A12" s="19" t="s">
        <v>92</v>
      </c>
      <c r="C12" s="20">
        <v>409036</v>
      </c>
      <c r="D12" s="20">
        <v>46091.44</v>
      </c>
      <c r="E12" s="20">
        <f t="shared" si="0"/>
        <v>455127.44</v>
      </c>
      <c r="F12" s="20">
        <v>451438.82</v>
      </c>
      <c r="G12" s="20">
        <v>451438.82</v>
      </c>
      <c r="H12" s="21">
        <f t="shared" si="1"/>
        <v>3688.6199999999953</v>
      </c>
    </row>
    <row r="13" spans="1:8" x14ac:dyDescent="0.2">
      <c r="A13" s="19" t="s">
        <v>93</v>
      </c>
      <c r="C13" s="20">
        <v>10438</v>
      </c>
      <c r="D13" s="20">
        <v>801.11</v>
      </c>
      <c r="E13" s="20">
        <f t="shared" si="0"/>
        <v>11239.11</v>
      </c>
      <c r="F13" s="20">
        <v>9595.92</v>
      </c>
      <c r="G13" s="20">
        <v>9595.92</v>
      </c>
      <c r="H13" s="21">
        <f t="shared" si="1"/>
        <v>1643.1900000000005</v>
      </c>
    </row>
    <row r="14" spans="1:8" x14ac:dyDescent="0.2">
      <c r="A14" s="19" t="s">
        <v>94</v>
      </c>
      <c r="C14" s="20">
        <v>3544555</v>
      </c>
      <c r="D14" s="20">
        <v>736729.59</v>
      </c>
      <c r="E14" s="20">
        <f t="shared" si="0"/>
        <v>4281284.59</v>
      </c>
      <c r="F14" s="20">
        <v>4199183.01</v>
      </c>
      <c r="G14" s="20">
        <v>4198088.62</v>
      </c>
      <c r="H14" s="21">
        <f t="shared" si="1"/>
        <v>82101.580000000075</v>
      </c>
    </row>
    <row r="15" spans="1:8" x14ac:dyDescent="0.2">
      <c r="A15" s="19" t="s">
        <v>95</v>
      </c>
      <c r="C15" s="20">
        <v>653739</v>
      </c>
      <c r="D15" s="20">
        <v>34737.53</v>
      </c>
      <c r="E15" s="20">
        <f t="shared" si="0"/>
        <v>688476.53</v>
      </c>
      <c r="F15" s="20">
        <v>686263.08</v>
      </c>
      <c r="G15" s="20">
        <v>686263.08</v>
      </c>
      <c r="H15" s="21">
        <f t="shared" si="1"/>
        <v>2213.4500000000698</v>
      </c>
    </row>
    <row r="16" spans="1:8" x14ac:dyDescent="0.2">
      <c r="A16" s="19" t="s">
        <v>96</v>
      </c>
      <c r="C16" s="20">
        <v>1016212</v>
      </c>
      <c r="D16" s="20">
        <v>120080.44</v>
      </c>
      <c r="E16" s="20">
        <f t="shared" si="0"/>
        <v>1136292.44</v>
      </c>
      <c r="F16" s="20">
        <v>1120053.1200000001</v>
      </c>
      <c r="G16" s="20">
        <v>1120053.1200000001</v>
      </c>
      <c r="H16" s="21">
        <f t="shared" si="1"/>
        <v>16239.319999999832</v>
      </c>
    </row>
    <row r="17" spans="1:8" x14ac:dyDescent="0.2">
      <c r="A17" s="19" t="s">
        <v>97</v>
      </c>
      <c r="C17" s="20">
        <v>1955264</v>
      </c>
      <c r="D17" s="20">
        <v>-537110.39</v>
      </c>
      <c r="E17" s="20">
        <f t="shared" si="0"/>
        <v>1418153.6099999999</v>
      </c>
      <c r="F17" s="20">
        <v>1401232.42</v>
      </c>
      <c r="G17" s="20">
        <v>1401208.42</v>
      </c>
      <c r="H17" s="21">
        <f t="shared" si="1"/>
        <v>16921.189999999944</v>
      </c>
    </row>
    <row r="18" spans="1:8" x14ac:dyDescent="0.2">
      <c r="A18" s="19" t="s">
        <v>98</v>
      </c>
      <c r="C18" s="20">
        <v>765416</v>
      </c>
      <c r="D18" s="20">
        <v>732633.02</v>
      </c>
      <c r="E18" s="20">
        <f t="shared" si="0"/>
        <v>1498049.02</v>
      </c>
      <c r="F18" s="20">
        <v>1432322.89</v>
      </c>
      <c r="G18" s="20">
        <v>1424792.53</v>
      </c>
      <c r="H18" s="21">
        <f t="shared" si="1"/>
        <v>65726.130000000121</v>
      </c>
    </row>
    <row r="19" spans="1:8" x14ac:dyDescent="0.2">
      <c r="A19" s="19" t="s">
        <v>99</v>
      </c>
      <c r="C19" s="20">
        <v>142175</v>
      </c>
      <c r="D19" s="20">
        <v>-690.12</v>
      </c>
      <c r="E19" s="20">
        <f t="shared" si="0"/>
        <v>141484.88</v>
      </c>
      <c r="F19" s="20">
        <v>141484.88</v>
      </c>
      <c r="G19" s="20">
        <v>141484.88</v>
      </c>
      <c r="H19" s="21">
        <f t="shared" si="1"/>
        <v>0</v>
      </c>
    </row>
    <row r="20" spans="1:8" x14ac:dyDescent="0.2">
      <c r="A20" s="19" t="s">
        <v>100</v>
      </c>
      <c r="C20" s="20">
        <v>0</v>
      </c>
      <c r="D20" s="20">
        <v>3736197.06</v>
      </c>
      <c r="E20" s="20">
        <f t="shared" si="0"/>
        <v>3736197.06</v>
      </c>
      <c r="F20" s="20">
        <v>3724148.3</v>
      </c>
      <c r="G20" s="20">
        <v>3302468.3</v>
      </c>
      <c r="H20" s="21">
        <f t="shared" si="1"/>
        <v>12048.760000000242</v>
      </c>
    </row>
    <row r="21" spans="1:8" x14ac:dyDescent="0.2">
      <c r="A21" s="19" t="s">
        <v>101</v>
      </c>
      <c r="C21" s="20">
        <v>1008013</v>
      </c>
      <c r="D21" s="20">
        <v>176390.1</v>
      </c>
      <c r="E21" s="20">
        <f t="shared" si="0"/>
        <v>1184403.1000000001</v>
      </c>
      <c r="F21" s="20">
        <v>1101652.8500000001</v>
      </c>
      <c r="G21" s="20">
        <v>1041796.85</v>
      </c>
      <c r="H21" s="21">
        <f t="shared" si="1"/>
        <v>82750.25</v>
      </c>
    </row>
    <row r="22" spans="1:8" x14ac:dyDescent="0.2">
      <c r="A22" s="19" t="s">
        <v>102</v>
      </c>
      <c r="C22" s="20">
        <v>678061</v>
      </c>
      <c r="D22" s="20">
        <v>68798.38</v>
      </c>
      <c r="E22" s="20">
        <f t="shared" si="0"/>
        <v>746859.38</v>
      </c>
      <c r="F22" s="20">
        <v>744105.79</v>
      </c>
      <c r="G22" s="20">
        <v>744105.79</v>
      </c>
      <c r="H22" s="21">
        <f t="shared" si="1"/>
        <v>2753.5899999999674</v>
      </c>
    </row>
    <row r="23" spans="1:8" x14ac:dyDescent="0.2">
      <c r="A23" s="19" t="s">
        <v>103</v>
      </c>
      <c r="C23" s="20">
        <v>307730</v>
      </c>
      <c r="D23" s="20">
        <v>4337.51</v>
      </c>
      <c r="E23" s="20">
        <f t="shared" si="0"/>
        <v>312067.51</v>
      </c>
      <c r="F23" s="20">
        <v>309530.25</v>
      </c>
      <c r="G23" s="20">
        <v>309530.25</v>
      </c>
      <c r="H23" s="21">
        <f t="shared" si="1"/>
        <v>2537.2600000000093</v>
      </c>
    </row>
    <row r="24" spans="1:8" x14ac:dyDescent="0.2">
      <c r="A24" s="19" t="s">
        <v>104</v>
      </c>
      <c r="C24" s="20">
        <v>6849119</v>
      </c>
      <c r="D24" s="20">
        <v>1275761.8400000001</v>
      </c>
      <c r="E24" s="20">
        <f t="shared" si="0"/>
        <v>8124880.8399999999</v>
      </c>
      <c r="F24" s="20">
        <v>8092406.7400000002</v>
      </c>
      <c r="G24" s="20">
        <v>8092406.7400000002</v>
      </c>
      <c r="H24" s="21">
        <f t="shared" si="1"/>
        <v>32474.099999999627</v>
      </c>
    </row>
    <row r="25" spans="1:8" x14ac:dyDescent="0.2">
      <c r="A25" s="19" t="s">
        <v>105</v>
      </c>
      <c r="C25" s="20">
        <v>81061</v>
      </c>
      <c r="D25" s="20">
        <v>75823.509999999995</v>
      </c>
      <c r="E25" s="20">
        <f t="shared" si="0"/>
        <v>156884.51</v>
      </c>
      <c r="F25" s="20">
        <v>146355.17000000001</v>
      </c>
      <c r="G25" s="20">
        <v>146355.17000000001</v>
      </c>
      <c r="H25" s="21">
        <f t="shared" si="1"/>
        <v>10529.339999999997</v>
      </c>
    </row>
    <row r="26" spans="1:8" x14ac:dyDescent="0.2">
      <c r="A26" s="19" t="s">
        <v>106</v>
      </c>
      <c r="C26" s="20">
        <v>5935313</v>
      </c>
      <c r="D26" s="20">
        <v>953933.37</v>
      </c>
      <c r="E26" s="20">
        <f t="shared" si="0"/>
        <v>6889246.3700000001</v>
      </c>
      <c r="F26" s="20">
        <v>5985023.7699999996</v>
      </c>
      <c r="G26" s="20">
        <v>5907205.5700000003</v>
      </c>
      <c r="H26" s="21">
        <f t="shared" si="1"/>
        <v>904222.60000000056</v>
      </c>
    </row>
    <row r="27" spans="1:8" x14ac:dyDescent="0.2">
      <c r="A27" s="19" t="s">
        <v>107</v>
      </c>
      <c r="C27" s="20">
        <v>3744513</v>
      </c>
      <c r="D27" s="20">
        <v>910938.44</v>
      </c>
      <c r="E27" s="20">
        <f t="shared" si="0"/>
        <v>4655451.4399999995</v>
      </c>
      <c r="F27" s="20">
        <v>4464348.34</v>
      </c>
      <c r="G27" s="20">
        <v>4442770.18</v>
      </c>
      <c r="H27" s="21">
        <f t="shared" si="1"/>
        <v>191103.09999999963</v>
      </c>
    </row>
    <row r="28" spans="1:8" x14ac:dyDescent="0.2">
      <c r="A28" s="19" t="s">
        <v>108</v>
      </c>
      <c r="C28" s="20">
        <v>11006919</v>
      </c>
      <c r="D28" s="20">
        <v>1831951.24</v>
      </c>
      <c r="E28" s="20">
        <f t="shared" si="0"/>
        <v>12838870.24</v>
      </c>
      <c r="F28" s="20">
        <v>12078756.130000001</v>
      </c>
      <c r="G28" s="20">
        <v>11984033.15</v>
      </c>
      <c r="H28" s="21">
        <f t="shared" si="1"/>
        <v>760114.1099999994</v>
      </c>
    </row>
    <row r="29" spans="1:8" x14ac:dyDescent="0.2">
      <c r="A29" s="19" t="s">
        <v>109</v>
      </c>
      <c r="C29" s="20">
        <v>2145810</v>
      </c>
      <c r="D29" s="20">
        <v>786438.02</v>
      </c>
      <c r="E29" s="20">
        <f t="shared" si="0"/>
        <v>2932248.02</v>
      </c>
      <c r="F29" s="20">
        <v>2655001.84</v>
      </c>
      <c r="G29" s="20">
        <v>2633834.0699999998</v>
      </c>
      <c r="H29" s="21">
        <f t="shared" si="1"/>
        <v>277246.18000000017</v>
      </c>
    </row>
    <row r="30" spans="1:8" x14ac:dyDescent="0.2">
      <c r="A30" s="19" t="s">
        <v>110</v>
      </c>
      <c r="C30" s="20">
        <v>1413519</v>
      </c>
      <c r="D30" s="20">
        <v>-36526.22</v>
      </c>
      <c r="E30" s="20">
        <f t="shared" si="0"/>
        <v>1376992.78</v>
      </c>
      <c r="F30" s="20">
        <v>1285904.05</v>
      </c>
      <c r="G30" s="20">
        <v>1266947.1000000001</v>
      </c>
      <c r="H30" s="21">
        <f t="shared" si="1"/>
        <v>91088.729999999981</v>
      </c>
    </row>
    <row r="31" spans="1:8" x14ac:dyDescent="0.2">
      <c r="A31" s="19" t="s">
        <v>111</v>
      </c>
      <c r="C31" s="20">
        <v>2139806</v>
      </c>
      <c r="D31" s="20">
        <v>-47612.47</v>
      </c>
      <c r="E31" s="20">
        <f t="shared" si="0"/>
        <v>2092193.53</v>
      </c>
      <c r="F31" s="20">
        <v>2026392.02</v>
      </c>
      <c r="G31" s="20">
        <v>2007715.37</v>
      </c>
      <c r="H31" s="21">
        <f t="shared" si="1"/>
        <v>65801.510000000009</v>
      </c>
    </row>
    <row r="32" spans="1:8" x14ac:dyDescent="0.2">
      <c r="A32" s="19" t="s">
        <v>112</v>
      </c>
      <c r="C32" s="20">
        <v>1621764</v>
      </c>
      <c r="D32" s="20">
        <v>116454.06</v>
      </c>
      <c r="E32" s="20">
        <f t="shared" si="0"/>
        <v>1738218.06</v>
      </c>
      <c r="F32" s="20">
        <v>1444330.57</v>
      </c>
      <c r="G32" s="20">
        <v>1428335.32</v>
      </c>
      <c r="H32" s="21">
        <f t="shared" si="1"/>
        <v>293887.49</v>
      </c>
    </row>
    <row r="33" spans="1:8" x14ac:dyDescent="0.2">
      <c r="A33" s="19" t="s">
        <v>113</v>
      </c>
      <c r="C33" s="20">
        <v>1231795</v>
      </c>
      <c r="D33" s="20">
        <v>-149727.62</v>
      </c>
      <c r="E33" s="20">
        <f t="shared" si="0"/>
        <v>1082067.3799999999</v>
      </c>
      <c r="F33" s="20">
        <v>1058115.77</v>
      </c>
      <c r="G33" s="20">
        <v>1051059.83</v>
      </c>
      <c r="H33" s="21">
        <f t="shared" si="1"/>
        <v>23951.60999999987</v>
      </c>
    </row>
    <row r="34" spans="1:8" x14ac:dyDescent="0.2">
      <c r="A34" s="19" t="s">
        <v>114</v>
      </c>
      <c r="C34" s="20">
        <v>848207</v>
      </c>
      <c r="D34" s="20">
        <v>-34661.14</v>
      </c>
      <c r="E34" s="20">
        <f t="shared" si="0"/>
        <v>813545.86</v>
      </c>
      <c r="F34" s="20">
        <v>659271.41</v>
      </c>
      <c r="G34" s="20">
        <v>654706.72</v>
      </c>
      <c r="H34" s="21">
        <f t="shared" si="1"/>
        <v>154274.44999999995</v>
      </c>
    </row>
    <row r="35" spans="1:8" x14ac:dyDescent="0.2">
      <c r="A35" s="19" t="s">
        <v>115</v>
      </c>
      <c r="C35" s="20">
        <v>2268803</v>
      </c>
      <c r="D35" s="20">
        <v>370095.85</v>
      </c>
      <c r="E35" s="20">
        <f t="shared" si="0"/>
        <v>2638898.85</v>
      </c>
      <c r="F35" s="20">
        <v>2629959.73</v>
      </c>
      <c r="G35" s="20">
        <v>2502282.2799999998</v>
      </c>
      <c r="H35" s="21">
        <f t="shared" si="1"/>
        <v>8939.1200000001118</v>
      </c>
    </row>
    <row r="36" spans="1:8" x14ac:dyDescent="0.2">
      <c r="A36" s="22"/>
      <c r="B36" s="23"/>
      <c r="C36" s="15"/>
      <c r="D36" s="15"/>
      <c r="E36" s="15"/>
      <c r="F36" s="15"/>
      <c r="G36" s="15"/>
      <c r="H36" s="15"/>
    </row>
    <row r="37" spans="1:8" x14ac:dyDescent="0.2">
      <c r="A37" s="24"/>
      <c r="B37" s="25" t="s">
        <v>8</v>
      </c>
      <c r="C37" s="26">
        <f>SUM(C6:C36)</f>
        <v>72849810</v>
      </c>
      <c r="D37" s="26">
        <f t="shared" ref="D37:H37" si="2">SUM(D6:D36)</f>
        <v>23109482.050000001</v>
      </c>
      <c r="E37" s="26">
        <f t="shared" si="2"/>
        <v>95959292.049999982</v>
      </c>
      <c r="F37" s="26">
        <f t="shared" si="2"/>
        <v>92767886.919999987</v>
      </c>
      <c r="G37" s="26">
        <f t="shared" si="2"/>
        <v>91756811.409999996</v>
      </c>
      <c r="H37" s="26">
        <f t="shared" si="2"/>
        <v>3191405.13</v>
      </c>
    </row>
    <row r="40" spans="1:8" ht="45" customHeight="1" x14ac:dyDescent="0.2">
      <c r="A40" s="59" t="s">
        <v>116</v>
      </c>
      <c r="B40" s="60"/>
      <c r="C40" s="60"/>
      <c r="D40" s="60"/>
      <c r="E40" s="60"/>
      <c r="F40" s="60"/>
      <c r="G40" s="60"/>
      <c r="H40" s="61"/>
    </row>
    <row r="42" spans="1:8" x14ac:dyDescent="0.2">
      <c r="A42" s="64" t="s">
        <v>9</v>
      </c>
      <c r="B42" s="65"/>
      <c r="C42" s="59" t="s">
        <v>15</v>
      </c>
      <c r="D42" s="60"/>
      <c r="E42" s="60"/>
      <c r="F42" s="60"/>
      <c r="G42" s="61"/>
      <c r="H42" s="62" t="s">
        <v>14</v>
      </c>
    </row>
    <row r="43" spans="1:8" ht="22.5" x14ac:dyDescent="0.2">
      <c r="A43" s="66"/>
      <c r="B43" s="67"/>
      <c r="C43" s="6" t="s">
        <v>10</v>
      </c>
      <c r="D43" s="6" t="s">
        <v>80</v>
      </c>
      <c r="E43" s="6" t="s">
        <v>11</v>
      </c>
      <c r="F43" s="6" t="s">
        <v>12</v>
      </c>
      <c r="G43" s="6" t="s">
        <v>13</v>
      </c>
      <c r="H43" s="63"/>
    </row>
    <row r="44" spans="1:8" x14ac:dyDescent="0.2">
      <c r="A44" s="68"/>
      <c r="B44" s="69"/>
      <c r="C44" s="7">
        <v>1</v>
      </c>
      <c r="D44" s="7">
        <v>2</v>
      </c>
      <c r="E44" s="7" t="s">
        <v>81</v>
      </c>
      <c r="F44" s="7">
        <v>4</v>
      </c>
      <c r="G44" s="7">
        <v>5</v>
      </c>
      <c r="H44" s="7" t="s">
        <v>82</v>
      </c>
    </row>
    <row r="45" spans="1:8" x14ac:dyDescent="0.2">
      <c r="A45" s="27"/>
      <c r="B45" s="28"/>
      <c r="C45" s="29"/>
      <c r="D45" s="29"/>
      <c r="E45" s="29"/>
      <c r="F45" s="29"/>
      <c r="G45" s="29"/>
      <c r="H45" s="29"/>
    </row>
    <row r="46" spans="1:8" x14ac:dyDescent="0.2">
      <c r="A46" s="22" t="s">
        <v>117</v>
      </c>
      <c r="B46" s="30"/>
      <c r="C46" s="31"/>
      <c r="D46" s="31"/>
      <c r="E46" s="31"/>
      <c r="F46" s="31"/>
      <c r="G46" s="31"/>
      <c r="H46" s="31"/>
    </row>
    <row r="47" spans="1:8" x14ac:dyDescent="0.2">
      <c r="A47" s="22" t="s">
        <v>118</v>
      </c>
      <c r="B47" s="30"/>
      <c r="C47" s="31"/>
      <c r="D47" s="31"/>
      <c r="E47" s="31"/>
      <c r="F47" s="31"/>
      <c r="G47" s="31"/>
      <c r="H47" s="31"/>
    </row>
    <row r="48" spans="1:8" x14ac:dyDescent="0.2">
      <c r="A48" s="22" t="s">
        <v>119</v>
      </c>
      <c r="B48" s="30"/>
      <c r="C48" s="31"/>
      <c r="D48" s="31"/>
      <c r="E48" s="31"/>
      <c r="F48" s="31"/>
      <c r="G48" s="31"/>
      <c r="H48" s="31"/>
    </row>
    <row r="49" spans="1:8" x14ac:dyDescent="0.2">
      <c r="A49" s="22" t="s">
        <v>120</v>
      </c>
      <c r="B49" s="30"/>
      <c r="C49" s="32">
        <v>72849810</v>
      </c>
      <c r="D49" s="32">
        <v>23109482</v>
      </c>
      <c r="E49" s="32">
        <f>+C49+D49</f>
        <v>95959292</v>
      </c>
      <c r="F49" s="32">
        <v>92767887</v>
      </c>
      <c r="G49" s="32">
        <v>91756811</v>
      </c>
      <c r="H49" s="32">
        <f>+E49-F49</f>
        <v>3191405</v>
      </c>
    </row>
    <row r="50" spans="1:8" x14ac:dyDescent="0.2">
      <c r="A50" s="22"/>
      <c r="B50" s="30"/>
      <c r="C50" s="33"/>
      <c r="D50" s="33"/>
      <c r="E50" s="33"/>
      <c r="F50" s="33"/>
      <c r="G50" s="33"/>
      <c r="H50" s="33"/>
    </row>
    <row r="51" spans="1:8" x14ac:dyDescent="0.2">
      <c r="A51" s="24"/>
      <c r="B51" s="25" t="s">
        <v>8</v>
      </c>
      <c r="C51" s="26">
        <f>SUM(C46:C50)</f>
        <v>72849810</v>
      </c>
      <c r="D51" s="26">
        <f t="shared" ref="D51:H51" si="3">SUM(D46:D50)</f>
        <v>23109482</v>
      </c>
      <c r="E51" s="26">
        <f t="shared" si="3"/>
        <v>95959292</v>
      </c>
      <c r="F51" s="26">
        <f t="shared" si="3"/>
        <v>92767887</v>
      </c>
      <c r="G51" s="26">
        <f t="shared" si="3"/>
        <v>91756811</v>
      </c>
      <c r="H51" s="26">
        <f t="shared" si="3"/>
        <v>3191405</v>
      </c>
    </row>
    <row r="54" spans="1:8" ht="45" customHeight="1" x14ac:dyDescent="0.2">
      <c r="A54" s="59" t="s">
        <v>121</v>
      </c>
      <c r="B54" s="60"/>
      <c r="C54" s="60"/>
      <c r="D54" s="60"/>
      <c r="E54" s="60"/>
      <c r="F54" s="60"/>
      <c r="G54" s="60"/>
      <c r="H54" s="61"/>
    </row>
    <row r="55" spans="1:8" x14ac:dyDescent="0.2">
      <c r="A55" s="64" t="s">
        <v>9</v>
      </c>
      <c r="B55" s="65"/>
      <c r="C55" s="59" t="s">
        <v>15</v>
      </c>
      <c r="D55" s="60"/>
      <c r="E55" s="60"/>
      <c r="F55" s="60"/>
      <c r="G55" s="61"/>
      <c r="H55" s="62" t="s">
        <v>14</v>
      </c>
    </row>
    <row r="56" spans="1:8" ht="22.5" x14ac:dyDescent="0.2">
      <c r="A56" s="66"/>
      <c r="B56" s="67"/>
      <c r="C56" s="6" t="s">
        <v>10</v>
      </c>
      <c r="D56" s="6" t="s">
        <v>80</v>
      </c>
      <c r="E56" s="6" t="s">
        <v>11</v>
      </c>
      <c r="F56" s="6" t="s">
        <v>12</v>
      </c>
      <c r="G56" s="6" t="s">
        <v>13</v>
      </c>
      <c r="H56" s="63"/>
    </row>
    <row r="57" spans="1:8" x14ac:dyDescent="0.2">
      <c r="A57" s="68"/>
      <c r="B57" s="69"/>
      <c r="C57" s="7">
        <v>1</v>
      </c>
      <c r="D57" s="7">
        <v>2</v>
      </c>
      <c r="E57" s="7" t="s">
        <v>81</v>
      </c>
      <c r="F57" s="7">
        <v>4</v>
      </c>
      <c r="G57" s="7">
        <v>5</v>
      </c>
      <c r="H57" s="7" t="s">
        <v>82</v>
      </c>
    </row>
    <row r="58" spans="1:8" x14ac:dyDescent="0.2">
      <c r="A58" s="27"/>
      <c r="B58" s="28"/>
      <c r="C58" s="29"/>
      <c r="D58" s="29"/>
      <c r="E58" s="29"/>
      <c r="F58" s="29"/>
      <c r="G58" s="29"/>
      <c r="H58" s="29"/>
    </row>
    <row r="59" spans="1:8" ht="22.5" x14ac:dyDescent="0.2">
      <c r="A59" s="22"/>
      <c r="B59" s="34" t="s">
        <v>122</v>
      </c>
      <c r="C59" s="32">
        <v>72849810</v>
      </c>
      <c r="D59" s="32">
        <v>23109482</v>
      </c>
      <c r="E59" s="32">
        <f>+C59+D59</f>
        <v>95959292</v>
      </c>
      <c r="F59" s="32">
        <v>92767887</v>
      </c>
      <c r="G59" s="32">
        <v>91756811</v>
      </c>
      <c r="H59" s="32">
        <f>+E59-F59</f>
        <v>3191405</v>
      </c>
    </row>
    <row r="60" spans="1:8" x14ac:dyDescent="0.2">
      <c r="A60" s="22"/>
      <c r="B60" s="34"/>
      <c r="C60" s="31"/>
      <c r="D60" s="31"/>
      <c r="E60" s="31"/>
      <c r="F60" s="31"/>
      <c r="G60" s="31"/>
      <c r="H60" s="31"/>
    </row>
    <row r="61" spans="1:8" x14ac:dyDescent="0.2">
      <c r="A61" s="22"/>
      <c r="B61" s="34" t="s">
        <v>123</v>
      </c>
      <c r="C61" s="31"/>
      <c r="D61" s="31"/>
      <c r="E61" s="31"/>
      <c r="F61" s="31"/>
      <c r="G61" s="31"/>
      <c r="H61" s="31"/>
    </row>
    <row r="62" spans="1:8" x14ac:dyDescent="0.2">
      <c r="A62" s="22"/>
      <c r="B62" s="34"/>
      <c r="C62" s="31"/>
      <c r="D62" s="31"/>
      <c r="E62" s="31"/>
      <c r="F62" s="31"/>
      <c r="G62" s="31"/>
      <c r="H62" s="31"/>
    </row>
    <row r="63" spans="1:8" ht="22.5" x14ac:dyDescent="0.2">
      <c r="A63" s="22"/>
      <c r="B63" s="34" t="s">
        <v>124</v>
      </c>
      <c r="C63" s="31"/>
      <c r="D63" s="31"/>
      <c r="E63" s="31"/>
      <c r="F63" s="31"/>
      <c r="G63" s="31"/>
      <c r="H63" s="31"/>
    </row>
    <row r="64" spans="1:8" x14ac:dyDescent="0.2">
      <c r="A64" s="22"/>
      <c r="B64" s="34"/>
      <c r="C64" s="31"/>
      <c r="D64" s="31"/>
      <c r="E64" s="31"/>
      <c r="F64" s="31"/>
      <c r="G64" s="31"/>
      <c r="H64" s="31"/>
    </row>
    <row r="65" spans="1:8" ht="22.5" x14ac:dyDescent="0.2">
      <c r="A65" s="22"/>
      <c r="B65" s="34" t="s">
        <v>125</v>
      </c>
      <c r="C65" s="31"/>
      <c r="D65" s="31"/>
      <c r="E65" s="31"/>
      <c r="F65" s="31"/>
      <c r="G65" s="31"/>
      <c r="H65" s="31"/>
    </row>
    <row r="66" spans="1:8" x14ac:dyDescent="0.2">
      <c r="A66" s="22"/>
      <c r="B66" s="34"/>
      <c r="C66" s="31"/>
      <c r="D66" s="31"/>
      <c r="E66" s="31"/>
      <c r="F66" s="31"/>
      <c r="G66" s="31"/>
      <c r="H66" s="31"/>
    </row>
    <row r="67" spans="1:8" ht="22.5" x14ac:dyDescent="0.2">
      <c r="A67" s="22"/>
      <c r="B67" s="34" t="s">
        <v>126</v>
      </c>
      <c r="C67" s="31"/>
      <c r="D67" s="31"/>
      <c r="E67" s="31"/>
      <c r="F67" s="31"/>
      <c r="G67" s="31"/>
      <c r="H67" s="31"/>
    </row>
    <row r="68" spans="1:8" x14ac:dyDescent="0.2">
      <c r="A68" s="22"/>
      <c r="B68" s="34"/>
      <c r="C68" s="31"/>
      <c r="D68" s="31"/>
      <c r="E68" s="31"/>
      <c r="F68" s="31"/>
      <c r="G68" s="31"/>
      <c r="H68" s="31"/>
    </row>
    <row r="69" spans="1:8" ht="22.5" x14ac:dyDescent="0.2">
      <c r="A69" s="22"/>
      <c r="B69" s="34" t="s">
        <v>127</v>
      </c>
      <c r="C69" s="31"/>
      <c r="D69" s="31"/>
      <c r="E69" s="31"/>
      <c r="F69" s="31"/>
      <c r="G69" s="31"/>
      <c r="H69" s="31"/>
    </row>
    <row r="70" spans="1:8" x14ac:dyDescent="0.2">
      <c r="A70" s="22"/>
      <c r="B70" s="34"/>
      <c r="C70" s="31"/>
      <c r="D70" s="31"/>
      <c r="E70" s="31"/>
      <c r="F70" s="31"/>
      <c r="G70" s="31"/>
      <c r="H70" s="31"/>
    </row>
    <row r="71" spans="1:8" x14ac:dyDescent="0.2">
      <c r="A71" s="22"/>
      <c r="B71" s="34" t="s">
        <v>128</v>
      </c>
      <c r="C71" s="31"/>
      <c r="D71" s="31"/>
      <c r="E71" s="31"/>
      <c r="F71" s="31"/>
      <c r="G71" s="31"/>
      <c r="H71" s="31"/>
    </row>
    <row r="72" spans="1:8" x14ac:dyDescent="0.2">
      <c r="A72" s="35"/>
      <c r="B72" s="36"/>
      <c r="C72" s="37"/>
      <c r="D72" s="37"/>
      <c r="E72" s="37"/>
      <c r="F72" s="37"/>
      <c r="G72" s="37"/>
      <c r="H72" s="37"/>
    </row>
    <row r="73" spans="1:8" x14ac:dyDescent="0.2">
      <c r="A73" s="24"/>
      <c r="B73" s="25" t="s">
        <v>8</v>
      </c>
      <c r="C73" s="26">
        <f>SUM(C59:C72)</f>
        <v>72849810</v>
      </c>
      <c r="D73" s="26">
        <f t="shared" ref="D73:H73" si="4">SUM(D59:D72)</f>
        <v>23109482</v>
      </c>
      <c r="E73" s="26">
        <f t="shared" si="4"/>
        <v>95959292</v>
      </c>
      <c r="F73" s="26">
        <f t="shared" si="4"/>
        <v>92767887</v>
      </c>
      <c r="G73" s="26">
        <f t="shared" si="4"/>
        <v>91756811</v>
      </c>
      <c r="H73" s="26">
        <f t="shared" si="4"/>
        <v>3191405</v>
      </c>
    </row>
    <row r="75" spans="1:8" x14ac:dyDescent="0.2">
      <c r="A75" s="12" t="s">
        <v>83</v>
      </c>
    </row>
  </sheetData>
  <mergeCells count="12">
    <mergeCell ref="A54:H54"/>
    <mergeCell ref="A55:B57"/>
    <mergeCell ref="C55:G55"/>
    <mergeCell ref="H55:H56"/>
    <mergeCell ref="A1:H1"/>
    <mergeCell ref="A3:B5"/>
    <mergeCell ref="C3:G3"/>
    <mergeCell ref="H3:H4"/>
    <mergeCell ref="A40:H40"/>
    <mergeCell ref="A42:B44"/>
    <mergeCell ref="C42:G42"/>
    <mergeCell ref="H42:H43"/>
  </mergeCells>
  <dataValidations count="1">
    <dataValidation type="decimal" allowBlank="1" showInputMessage="1" showErrorMessage="1" sqref="C6:H35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paperSize="9" scale="63" orientation="portrait" horizontalDpi="0" verticalDpi="0" r:id="rId1"/>
  <ignoredErrors>
    <ignoredError sqref="C72:H73 E59:H59 C51:H51 E49:H49 C36:H36 E6:H35" unlockedFormula="1"/>
    <ignoredError sqref="C37:H37" formulaRange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showGridLines="0" zoomScale="115" zoomScaleNormal="115" workbookViewId="0">
      <selection activeCell="A15" sqref="A15"/>
    </sheetView>
  </sheetViews>
  <sheetFormatPr baseColWidth="10" defaultRowHeight="11.25" x14ac:dyDescent="0.2"/>
  <cols>
    <col min="1" max="1" width="4.83203125" style="38" customWidth="1"/>
    <col min="2" max="2" width="65.83203125" style="38" customWidth="1"/>
    <col min="3" max="8" width="18.33203125" style="38" customWidth="1"/>
    <col min="9" max="16384" width="12" style="38"/>
  </cols>
  <sheetData>
    <row r="1" spans="1:8" ht="50.1" customHeight="1" x14ac:dyDescent="0.2">
      <c r="A1" s="59" t="s">
        <v>129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9</v>
      </c>
      <c r="B2" s="65"/>
      <c r="C2" s="59" t="s">
        <v>15</v>
      </c>
      <c r="D2" s="60"/>
      <c r="E2" s="60"/>
      <c r="F2" s="60"/>
      <c r="G2" s="61"/>
      <c r="H2" s="62" t="s">
        <v>14</v>
      </c>
    </row>
    <row r="3" spans="1:8" ht="22.5" x14ac:dyDescent="0.2">
      <c r="A3" s="66"/>
      <c r="B3" s="67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63"/>
    </row>
    <row r="4" spans="1:8" x14ac:dyDescent="0.2">
      <c r="A4" s="68"/>
      <c r="B4" s="69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39"/>
      <c r="B5" s="40"/>
      <c r="C5" s="41"/>
      <c r="D5" s="41"/>
      <c r="E5" s="41"/>
      <c r="F5" s="41"/>
      <c r="G5" s="41"/>
      <c r="H5" s="41"/>
    </row>
    <row r="6" spans="1:8" x14ac:dyDescent="0.2">
      <c r="A6" s="42" t="s">
        <v>130</v>
      </c>
      <c r="B6" s="43"/>
      <c r="C6" s="44"/>
      <c r="D6" s="44"/>
      <c r="E6" s="44"/>
      <c r="F6" s="44"/>
      <c r="G6" s="44"/>
      <c r="H6" s="44"/>
    </row>
    <row r="7" spans="1:8" x14ac:dyDescent="0.2">
      <c r="A7" s="45"/>
      <c r="B7" s="46" t="s">
        <v>131</v>
      </c>
      <c r="C7" s="44"/>
      <c r="D7" s="44"/>
      <c r="E7" s="44"/>
      <c r="F7" s="44"/>
      <c r="G7" s="44"/>
      <c r="H7" s="44"/>
    </row>
    <row r="8" spans="1:8" x14ac:dyDescent="0.2">
      <c r="A8" s="45"/>
      <c r="B8" s="46" t="s">
        <v>132</v>
      </c>
      <c r="C8" s="44"/>
      <c r="D8" s="44"/>
      <c r="E8" s="44"/>
      <c r="F8" s="44"/>
      <c r="G8" s="44"/>
      <c r="H8" s="44"/>
    </row>
    <row r="9" spans="1:8" x14ac:dyDescent="0.2">
      <c r="A9" s="45"/>
      <c r="B9" s="46" t="s">
        <v>133</v>
      </c>
      <c r="C9" s="44"/>
      <c r="D9" s="44"/>
      <c r="E9" s="44"/>
      <c r="F9" s="44"/>
      <c r="G9" s="44"/>
      <c r="H9" s="44"/>
    </row>
    <row r="10" spans="1:8" x14ac:dyDescent="0.2">
      <c r="A10" s="45"/>
      <c r="B10" s="46" t="s">
        <v>134</v>
      </c>
      <c r="C10" s="44"/>
      <c r="D10" s="44"/>
      <c r="E10" s="44"/>
      <c r="F10" s="44"/>
      <c r="G10" s="44"/>
      <c r="H10" s="44"/>
    </row>
    <row r="11" spans="1:8" x14ac:dyDescent="0.2">
      <c r="A11" s="45"/>
      <c r="B11" s="46" t="s">
        <v>135</v>
      </c>
      <c r="C11" s="44"/>
      <c r="D11" s="44"/>
      <c r="E11" s="44"/>
      <c r="F11" s="44"/>
      <c r="G11" s="44"/>
      <c r="H11" s="44"/>
    </row>
    <row r="12" spans="1:8" x14ac:dyDescent="0.2">
      <c r="A12" s="45"/>
      <c r="B12" s="46" t="s">
        <v>136</v>
      </c>
      <c r="C12" s="44"/>
      <c r="D12" s="44"/>
      <c r="E12" s="44"/>
      <c r="F12" s="44"/>
      <c r="G12" s="44"/>
      <c r="H12" s="44"/>
    </row>
    <row r="13" spans="1:8" x14ac:dyDescent="0.2">
      <c r="A13" s="45"/>
      <c r="B13" s="46" t="s">
        <v>137</v>
      </c>
      <c r="C13" s="44"/>
      <c r="D13" s="44"/>
      <c r="E13" s="44"/>
      <c r="F13" s="44"/>
      <c r="G13" s="44"/>
      <c r="H13" s="44"/>
    </row>
    <row r="14" spans="1:8" x14ac:dyDescent="0.2">
      <c r="A14" s="45"/>
      <c r="B14" s="46" t="s">
        <v>0</v>
      </c>
      <c r="C14" s="44"/>
      <c r="D14" s="44"/>
      <c r="E14" s="44"/>
      <c r="F14" s="44"/>
      <c r="G14" s="44"/>
      <c r="H14" s="44"/>
    </row>
    <row r="15" spans="1:8" x14ac:dyDescent="0.2">
      <c r="A15" s="47"/>
      <c r="B15" s="46"/>
      <c r="C15" s="44"/>
      <c r="D15" s="44"/>
      <c r="E15" s="44"/>
      <c r="F15" s="44"/>
      <c r="G15" s="44"/>
      <c r="H15" s="44"/>
    </row>
    <row r="16" spans="1:8" x14ac:dyDescent="0.2">
      <c r="A16" s="42" t="s">
        <v>138</v>
      </c>
      <c r="B16" s="48"/>
      <c r="C16" s="13">
        <f>SUM(C17:C23)</f>
        <v>72849810</v>
      </c>
      <c r="D16" s="13">
        <f t="shared" ref="D16:H16" si="0">SUM(D17:D23)</f>
        <v>23109482.050000001</v>
      </c>
      <c r="E16" s="13">
        <f t="shared" si="0"/>
        <v>95959292.049999997</v>
      </c>
      <c r="F16" s="13">
        <f t="shared" si="0"/>
        <v>92767886.920000002</v>
      </c>
      <c r="G16" s="13">
        <f t="shared" si="0"/>
        <v>91756811.409999996</v>
      </c>
      <c r="H16" s="13">
        <f t="shared" si="0"/>
        <v>3191405.1299999952</v>
      </c>
    </row>
    <row r="17" spans="1:8" x14ac:dyDescent="0.2">
      <c r="A17" s="45"/>
      <c r="B17" s="46" t="s">
        <v>139</v>
      </c>
      <c r="C17" s="14"/>
      <c r="D17" s="14"/>
      <c r="E17" s="14"/>
      <c r="F17" s="14"/>
      <c r="G17" s="14"/>
      <c r="H17" s="14"/>
    </row>
    <row r="18" spans="1:8" x14ac:dyDescent="0.2">
      <c r="A18" s="45"/>
      <c r="B18" s="46" t="s">
        <v>140</v>
      </c>
      <c r="C18" s="14"/>
      <c r="D18" s="14"/>
      <c r="E18" s="14"/>
      <c r="F18" s="14"/>
      <c r="G18" s="14"/>
      <c r="H18" s="14"/>
    </row>
    <row r="19" spans="1:8" x14ac:dyDescent="0.2">
      <c r="A19" s="45"/>
      <c r="B19" s="46" t="s">
        <v>141</v>
      </c>
      <c r="C19" s="14"/>
      <c r="D19" s="14"/>
      <c r="E19" s="14"/>
      <c r="F19" s="14"/>
      <c r="G19" s="14"/>
      <c r="H19" s="14"/>
    </row>
    <row r="20" spans="1:8" x14ac:dyDescent="0.2">
      <c r="A20" s="45"/>
      <c r="B20" s="46" t="s">
        <v>142</v>
      </c>
      <c r="C20" s="14">
        <v>72849810</v>
      </c>
      <c r="D20" s="14">
        <v>23109482.050000001</v>
      </c>
      <c r="E20" s="14">
        <f>+C20+D20</f>
        <v>95959292.049999997</v>
      </c>
      <c r="F20" s="14">
        <v>92767886.920000002</v>
      </c>
      <c r="G20" s="14">
        <v>91756811.409999996</v>
      </c>
      <c r="H20" s="14">
        <f>+E20-F20</f>
        <v>3191405.1299999952</v>
      </c>
    </row>
    <row r="21" spans="1:8" x14ac:dyDescent="0.2">
      <c r="A21" s="45"/>
      <c r="B21" s="46" t="s">
        <v>143</v>
      </c>
      <c r="C21" s="14"/>
      <c r="D21" s="14"/>
      <c r="E21" s="14"/>
      <c r="F21" s="14"/>
      <c r="G21" s="14"/>
      <c r="H21" s="14"/>
    </row>
    <row r="22" spans="1:8" x14ac:dyDescent="0.2">
      <c r="A22" s="45"/>
      <c r="B22" s="46" t="s">
        <v>144</v>
      </c>
      <c r="C22" s="14"/>
      <c r="D22" s="14"/>
      <c r="E22" s="14"/>
      <c r="F22" s="14"/>
      <c r="G22" s="14"/>
      <c r="H22" s="14"/>
    </row>
    <row r="23" spans="1:8" x14ac:dyDescent="0.2">
      <c r="A23" s="45"/>
      <c r="B23" s="46" t="s">
        <v>145</v>
      </c>
      <c r="C23" s="14"/>
      <c r="D23" s="14"/>
      <c r="E23" s="14"/>
      <c r="F23" s="14"/>
      <c r="G23" s="14"/>
      <c r="H23" s="14"/>
    </row>
    <row r="24" spans="1:8" x14ac:dyDescent="0.2">
      <c r="A24" s="47"/>
      <c r="B24" s="46"/>
      <c r="C24" s="14"/>
      <c r="D24" s="14"/>
      <c r="E24" s="14"/>
      <c r="F24" s="14"/>
      <c r="G24" s="14"/>
      <c r="H24" s="14"/>
    </row>
    <row r="25" spans="1:8" x14ac:dyDescent="0.2">
      <c r="A25" s="42" t="s">
        <v>146</v>
      </c>
      <c r="B25" s="48"/>
      <c r="C25" s="14"/>
      <c r="D25" s="14"/>
      <c r="E25" s="14"/>
      <c r="F25" s="14"/>
      <c r="G25" s="14"/>
      <c r="H25" s="14"/>
    </row>
    <row r="26" spans="1:8" x14ac:dyDescent="0.2">
      <c r="A26" s="45"/>
      <c r="B26" s="46" t="s">
        <v>147</v>
      </c>
      <c r="C26" s="14"/>
      <c r="D26" s="14"/>
      <c r="E26" s="14"/>
      <c r="F26" s="14"/>
      <c r="G26" s="14"/>
      <c r="H26" s="14"/>
    </row>
    <row r="27" spans="1:8" x14ac:dyDescent="0.2">
      <c r="A27" s="45"/>
      <c r="B27" s="46" t="s">
        <v>148</v>
      </c>
      <c r="C27" s="14"/>
      <c r="D27" s="14"/>
      <c r="E27" s="14"/>
      <c r="F27" s="14"/>
      <c r="G27" s="14"/>
      <c r="H27" s="14"/>
    </row>
    <row r="28" spans="1:8" x14ac:dyDescent="0.2">
      <c r="A28" s="45"/>
      <c r="B28" s="46" t="s">
        <v>149</v>
      </c>
      <c r="C28" s="14"/>
      <c r="D28" s="14"/>
      <c r="E28" s="14"/>
      <c r="F28" s="14"/>
      <c r="G28" s="14"/>
      <c r="H28" s="14"/>
    </row>
    <row r="29" spans="1:8" x14ac:dyDescent="0.2">
      <c r="A29" s="45"/>
      <c r="B29" s="46" t="s">
        <v>150</v>
      </c>
      <c r="C29" s="14"/>
      <c r="D29" s="14"/>
      <c r="E29" s="14"/>
      <c r="F29" s="14"/>
      <c r="G29" s="14"/>
      <c r="H29" s="14"/>
    </row>
    <row r="30" spans="1:8" x14ac:dyDescent="0.2">
      <c r="A30" s="45"/>
      <c r="B30" s="46" t="s">
        <v>151</v>
      </c>
      <c r="C30" s="14"/>
      <c r="D30" s="14"/>
      <c r="E30" s="14"/>
      <c r="F30" s="14"/>
      <c r="G30" s="14"/>
      <c r="H30" s="14"/>
    </row>
    <row r="31" spans="1:8" x14ac:dyDescent="0.2">
      <c r="A31" s="45"/>
      <c r="B31" s="46" t="s">
        <v>152</v>
      </c>
      <c r="C31" s="14"/>
      <c r="D31" s="14"/>
      <c r="E31" s="14"/>
      <c r="F31" s="14"/>
      <c r="G31" s="14"/>
      <c r="H31" s="14"/>
    </row>
    <row r="32" spans="1:8" x14ac:dyDescent="0.2">
      <c r="A32" s="45"/>
      <c r="B32" s="46" t="s">
        <v>153</v>
      </c>
      <c r="C32" s="14"/>
      <c r="D32" s="14"/>
      <c r="E32" s="14"/>
      <c r="F32" s="14"/>
      <c r="G32" s="14"/>
      <c r="H32" s="14"/>
    </row>
    <row r="33" spans="1:8" x14ac:dyDescent="0.2">
      <c r="A33" s="45"/>
      <c r="B33" s="46" t="s">
        <v>154</v>
      </c>
      <c r="C33" s="14"/>
      <c r="D33" s="14"/>
      <c r="E33" s="14"/>
      <c r="F33" s="14"/>
      <c r="G33" s="14"/>
      <c r="H33" s="14"/>
    </row>
    <row r="34" spans="1:8" x14ac:dyDescent="0.2">
      <c r="A34" s="45"/>
      <c r="B34" s="46" t="s">
        <v>155</v>
      </c>
      <c r="C34" s="14"/>
      <c r="D34" s="14"/>
      <c r="E34" s="14"/>
      <c r="F34" s="14"/>
      <c r="G34" s="14"/>
      <c r="H34" s="14"/>
    </row>
    <row r="35" spans="1:8" x14ac:dyDescent="0.2">
      <c r="A35" s="47"/>
      <c r="B35" s="46"/>
      <c r="C35" s="14"/>
      <c r="D35" s="14"/>
      <c r="E35" s="14"/>
      <c r="F35" s="14"/>
      <c r="G35" s="14"/>
      <c r="H35" s="14"/>
    </row>
    <row r="36" spans="1:8" x14ac:dyDescent="0.2">
      <c r="A36" s="42" t="s">
        <v>156</v>
      </c>
      <c r="B36" s="48"/>
      <c r="C36" s="14"/>
      <c r="D36" s="14"/>
      <c r="E36" s="14"/>
      <c r="F36" s="14"/>
      <c r="G36" s="14"/>
      <c r="H36" s="14"/>
    </row>
    <row r="37" spans="1:8" x14ac:dyDescent="0.2">
      <c r="A37" s="45"/>
      <c r="B37" s="46" t="s">
        <v>157</v>
      </c>
      <c r="C37" s="14"/>
      <c r="D37" s="14"/>
      <c r="E37" s="14"/>
      <c r="F37" s="14"/>
      <c r="G37" s="14"/>
      <c r="H37" s="14"/>
    </row>
    <row r="38" spans="1:8" ht="22.5" x14ac:dyDescent="0.2">
      <c r="A38" s="45"/>
      <c r="B38" s="46" t="s">
        <v>158</v>
      </c>
      <c r="C38" s="14"/>
      <c r="D38" s="14"/>
      <c r="E38" s="14"/>
      <c r="F38" s="14"/>
      <c r="G38" s="14"/>
      <c r="H38" s="14"/>
    </row>
    <row r="39" spans="1:8" x14ac:dyDescent="0.2">
      <c r="A39" s="45"/>
      <c r="B39" s="46" t="s">
        <v>159</v>
      </c>
      <c r="C39" s="14"/>
      <c r="D39" s="14"/>
      <c r="E39" s="14"/>
      <c r="F39" s="14"/>
      <c r="G39" s="14"/>
      <c r="H39" s="14"/>
    </row>
    <row r="40" spans="1:8" x14ac:dyDescent="0.2">
      <c r="A40" s="45"/>
      <c r="B40" s="46" t="s">
        <v>160</v>
      </c>
      <c r="C40" s="14"/>
      <c r="D40" s="14"/>
      <c r="E40" s="14"/>
      <c r="F40" s="14"/>
      <c r="G40" s="14"/>
      <c r="H40" s="14"/>
    </row>
    <row r="41" spans="1:8" x14ac:dyDescent="0.2">
      <c r="A41" s="47"/>
      <c r="B41" s="46"/>
      <c r="C41" s="14"/>
      <c r="D41" s="14"/>
      <c r="E41" s="14"/>
      <c r="F41" s="14"/>
      <c r="G41" s="14"/>
      <c r="H41" s="14"/>
    </row>
    <row r="42" spans="1:8" x14ac:dyDescent="0.2">
      <c r="A42" s="49"/>
      <c r="B42" s="25" t="s">
        <v>8</v>
      </c>
      <c r="C42" s="26">
        <f>+C6+C16+C25+C36</f>
        <v>72849810</v>
      </c>
      <c r="D42" s="26">
        <f t="shared" ref="D42:H42" si="1">+D6+D16+D25+D36</f>
        <v>23109482.050000001</v>
      </c>
      <c r="E42" s="26">
        <f t="shared" si="1"/>
        <v>95959292.049999997</v>
      </c>
      <c r="F42" s="26">
        <f t="shared" si="1"/>
        <v>92767886.920000002</v>
      </c>
      <c r="G42" s="26">
        <f t="shared" si="1"/>
        <v>91756811.409999996</v>
      </c>
      <c r="H42" s="26">
        <f t="shared" si="1"/>
        <v>3191405.1299999952</v>
      </c>
    </row>
    <row r="43" spans="1:8" x14ac:dyDescent="0.2">
      <c r="A43" s="50"/>
      <c r="B43" s="50"/>
      <c r="C43" s="50"/>
      <c r="D43" s="50"/>
      <c r="E43" s="50"/>
      <c r="F43" s="50"/>
      <c r="G43" s="50"/>
      <c r="H43" s="50"/>
    </row>
    <row r="44" spans="1:8" x14ac:dyDescent="0.2">
      <c r="A44" s="50" t="s">
        <v>83</v>
      </c>
      <c r="B44" s="50"/>
      <c r="C44" s="50"/>
      <c r="D44" s="50"/>
      <c r="E44" s="50"/>
      <c r="F44" s="50"/>
      <c r="G44" s="50"/>
      <c r="H44" s="50"/>
    </row>
    <row r="45" spans="1:8" x14ac:dyDescent="0.2">
      <c r="A45" s="50"/>
      <c r="B45" s="50"/>
      <c r="C45" s="50"/>
      <c r="D45" s="50"/>
      <c r="E45" s="50"/>
      <c r="F45" s="50"/>
      <c r="G45" s="50"/>
      <c r="H45" s="50"/>
    </row>
  </sheetData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horizontalDpi="0" verticalDpi="0" r:id="rId1"/>
  <ignoredErrors>
    <ignoredError sqref="C16:H20 C42:H42" unlocked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workbookViewId="0">
      <selection sqref="A1:H1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7.75" customHeight="1" x14ac:dyDescent="0.2">
      <c r="A1" s="59" t="s">
        <v>161</v>
      </c>
      <c r="B1" s="60"/>
      <c r="C1" s="60"/>
      <c r="D1" s="60"/>
      <c r="E1" s="60"/>
      <c r="F1" s="60"/>
      <c r="G1" s="60"/>
      <c r="H1" s="61"/>
    </row>
    <row r="2" spans="1:8" x14ac:dyDescent="0.2">
      <c r="A2" s="64" t="s">
        <v>9</v>
      </c>
      <c r="B2" s="65"/>
      <c r="C2" s="59" t="s">
        <v>15</v>
      </c>
      <c r="D2" s="60"/>
      <c r="E2" s="60"/>
      <c r="F2" s="60"/>
      <c r="G2" s="61"/>
      <c r="H2" s="62" t="s">
        <v>14</v>
      </c>
    </row>
    <row r="3" spans="1:8" ht="22.5" x14ac:dyDescent="0.2">
      <c r="A3" s="66"/>
      <c r="B3" s="67"/>
      <c r="C3" s="6" t="s">
        <v>10</v>
      </c>
      <c r="D3" s="6" t="s">
        <v>80</v>
      </c>
      <c r="E3" s="6" t="s">
        <v>11</v>
      </c>
      <c r="F3" s="6" t="s">
        <v>12</v>
      </c>
      <c r="G3" s="6" t="s">
        <v>13</v>
      </c>
      <c r="H3" s="63"/>
    </row>
    <row r="4" spans="1:8" x14ac:dyDescent="0.2">
      <c r="A4" s="68"/>
      <c r="B4" s="69"/>
      <c r="C4" s="7">
        <v>1</v>
      </c>
      <c r="D4" s="7">
        <v>2</v>
      </c>
      <c r="E4" s="7" t="s">
        <v>81</v>
      </c>
      <c r="F4" s="7">
        <v>4</v>
      </c>
      <c r="G4" s="7">
        <v>5</v>
      </c>
      <c r="H4" s="7" t="s">
        <v>82</v>
      </c>
    </row>
    <row r="5" spans="1:8" x14ac:dyDescent="0.2">
      <c r="A5" s="2"/>
      <c r="B5" s="51"/>
      <c r="C5" s="52"/>
      <c r="D5" s="52"/>
      <c r="E5" s="52"/>
      <c r="F5" s="52"/>
      <c r="G5" s="52"/>
      <c r="H5" s="52"/>
    </row>
    <row r="6" spans="1:8" x14ac:dyDescent="0.2">
      <c r="A6" s="2"/>
      <c r="B6" s="51" t="s">
        <v>162</v>
      </c>
      <c r="C6" s="53">
        <v>72849810</v>
      </c>
      <c r="D6" s="53">
        <v>23109482</v>
      </c>
      <c r="E6" s="53">
        <f>+C6+D6</f>
        <v>95959292</v>
      </c>
      <c r="F6" s="53">
        <v>92767887</v>
      </c>
      <c r="G6" s="53">
        <v>91756811</v>
      </c>
      <c r="H6" s="53">
        <f>+E6-F6</f>
        <v>3191405</v>
      </c>
    </row>
    <row r="7" spans="1:8" x14ac:dyDescent="0.2">
      <c r="A7" s="2"/>
      <c r="B7" s="51"/>
      <c r="C7" s="54"/>
      <c r="D7" s="54"/>
      <c r="E7" s="54"/>
      <c r="F7" s="54"/>
      <c r="G7" s="54"/>
      <c r="H7" s="54"/>
    </row>
    <row r="8" spans="1:8" x14ac:dyDescent="0.2">
      <c r="A8" s="2"/>
      <c r="B8" s="51" t="s">
        <v>163</v>
      </c>
      <c r="C8" s="54"/>
      <c r="D8" s="54"/>
      <c r="E8" s="54"/>
      <c r="F8" s="54"/>
      <c r="G8" s="54"/>
      <c r="H8" s="54"/>
    </row>
    <row r="9" spans="1:8" x14ac:dyDescent="0.2">
      <c r="A9" s="2"/>
      <c r="B9" s="51"/>
      <c r="C9" s="54"/>
      <c r="D9" s="54"/>
      <c r="E9" s="54"/>
      <c r="F9" s="54"/>
      <c r="G9" s="54"/>
      <c r="H9" s="54"/>
    </row>
    <row r="10" spans="1:8" x14ac:dyDescent="0.2">
      <c r="A10" s="2"/>
      <c r="B10" s="51" t="s">
        <v>164</v>
      </c>
      <c r="C10" s="54"/>
      <c r="D10" s="54"/>
      <c r="E10" s="54"/>
      <c r="F10" s="54"/>
      <c r="G10" s="54"/>
      <c r="H10" s="54"/>
    </row>
    <row r="11" spans="1:8" x14ac:dyDescent="0.2">
      <c r="A11" s="2"/>
      <c r="B11" s="51"/>
      <c r="C11" s="54"/>
      <c r="D11" s="54"/>
      <c r="E11" s="54"/>
      <c r="F11" s="54"/>
      <c r="G11" s="54"/>
      <c r="H11" s="54"/>
    </row>
    <row r="12" spans="1:8" x14ac:dyDescent="0.2">
      <c r="A12" s="2"/>
      <c r="B12" s="51" t="s">
        <v>7</v>
      </c>
      <c r="C12" s="54"/>
      <c r="D12" s="54"/>
      <c r="E12" s="54"/>
      <c r="F12" s="54"/>
      <c r="G12" s="54"/>
      <c r="H12" s="54"/>
    </row>
    <row r="13" spans="1:8" x14ac:dyDescent="0.2">
      <c r="A13" s="2"/>
      <c r="B13" s="51"/>
      <c r="C13" s="54"/>
      <c r="D13" s="54"/>
      <c r="E13" s="54"/>
      <c r="F13" s="54"/>
      <c r="G13" s="54"/>
      <c r="H13" s="54"/>
    </row>
    <row r="14" spans="1:8" x14ac:dyDescent="0.2">
      <c r="A14" s="2"/>
      <c r="B14" s="51" t="s">
        <v>4</v>
      </c>
      <c r="C14" s="54"/>
      <c r="D14" s="54"/>
      <c r="E14" s="54"/>
      <c r="F14" s="54"/>
      <c r="G14" s="54"/>
      <c r="H14" s="54"/>
    </row>
    <row r="15" spans="1:8" x14ac:dyDescent="0.2">
      <c r="A15" s="3"/>
      <c r="B15" s="55"/>
      <c r="C15" s="56"/>
      <c r="D15" s="56"/>
      <c r="E15" s="56"/>
      <c r="F15" s="56"/>
      <c r="G15" s="56"/>
      <c r="H15" s="56"/>
    </row>
    <row r="16" spans="1:8" x14ac:dyDescent="0.2">
      <c r="A16" s="57"/>
      <c r="B16" s="10" t="s">
        <v>8</v>
      </c>
      <c r="C16" s="58">
        <f>SUM(C6:C15)</f>
        <v>72849810</v>
      </c>
      <c r="D16" s="58">
        <f t="shared" ref="D16:H16" si="0">SUM(D6:D15)</f>
        <v>23109482</v>
      </c>
      <c r="E16" s="58">
        <f t="shared" si="0"/>
        <v>95959292</v>
      </c>
      <c r="F16" s="58">
        <f t="shared" si="0"/>
        <v>92767887</v>
      </c>
      <c r="G16" s="58">
        <f t="shared" si="0"/>
        <v>91756811</v>
      </c>
      <c r="H16" s="58">
        <f t="shared" si="0"/>
        <v>3191405</v>
      </c>
    </row>
    <row r="18" spans="1:1" x14ac:dyDescent="0.2">
      <c r="A18" s="12" t="s">
        <v>83</v>
      </c>
    </row>
  </sheetData>
  <mergeCells count="4">
    <mergeCell ref="A1:H1"/>
    <mergeCell ref="A2:B4"/>
    <mergeCell ref="C2:G2"/>
    <mergeCell ref="H2:H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ignoredErrors>
    <ignoredError sqref="C16:H16 E6:H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F52B4B-1241-46A7-97DB-8CD3172136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CA</vt:lpstr>
      <vt:lpstr>CFG</vt:lpstr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2022-01-18T17:44:23Z</cp:lastPrinted>
  <dcterms:created xsi:type="dcterms:W3CDTF">2014-02-10T03:37:14Z</dcterms:created>
  <dcterms:modified xsi:type="dcterms:W3CDTF">2022-02-17T16:27:23Z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